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bccd-my.sharepoint.com/personal/dmurillo_sbccd_cc_ca_us/Documents/Research Work Group/4 - Christie/"/>
    </mc:Choice>
  </mc:AlternateContent>
  <xr:revisionPtr revIDLastSave="0" documentId="8_{167CBB0E-6820-45FE-AA0F-34EDA522FE4E}" xr6:coauthVersionLast="45" xr6:coauthVersionMax="45" xr10:uidLastSave="{00000000-0000-0000-0000-000000000000}"/>
  <bookViews>
    <workbookView xWindow="-120" yWindow="-120" windowWidth="20730" windowHeight="11160" firstSheet="6" activeTab="6" xr2:uid="{00000000-000D-0000-FFFF-FFFF00000000}"/>
  </bookViews>
  <sheets>
    <sheet name="Student Campus Climate 2018 (2)" sheetId="4" r:id="rId1"/>
    <sheet name="Commun-Quan" sheetId="12" r:id="rId2"/>
    <sheet name="Critic-Discip" sheetId="13" r:id="rId3"/>
    <sheet name="Personal-Res" sheetId="11" r:id="rId4"/>
    <sheet name="Comm-Quant" sheetId="9" r:id="rId5"/>
    <sheet name="Critical-Disc" sheetId="6" r:id="rId6"/>
    <sheet name="Faculty Campus Climate 2018 (2)" sheetId="5" r:id="rId7"/>
    <sheet name="Personal-Results" sheetId="7" r:id="rId8"/>
  </sheets>
  <definedNames>
    <definedName name="_xlnm.Print_Area" localSheetId="4">'Comm-Quant'!$A$1:$G$19</definedName>
    <definedName name="_xlnm.Print_Area" localSheetId="1">'Commun-Quan'!$A$1:$I$19</definedName>
    <definedName name="_xlnm.Print_Area" localSheetId="2">'Critic-Discip'!$A$1:$N$19</definedName>
    <definedName name="_xlnm.Print_Area" localSheetId="6">'Faculty Campus Climate 2018 (2)'!$A$1:$S$20</definedName>
    <definedName name="_xlnm.Print_Area" localSheetId="3">'Personal-Res'!$A$1:$G$20</definedName>
    <definedName name="_xlnm.Print_Area" localSheetId="7">'Personal-Results'!$A$1:$G$19</definedName>
    <definedName name="_xlnm.Print_Titles" localSheetId="6">'Faculty Campus Climate 2018 (2)'!$1:$2</definedName>
  </definedName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16" i="4" l="1"/>
  <c r="J16" i="6" l="1"/>
  <c r="H16" i="9"/>
  <c r="D16" i="11"/>
  <c r="E16" i="11"/>
  <c r="F16" i="11"/>
  <c r="G16" i="11"/>
  <c r="C16" i="11"/>
  <c r="D16" i="13"/>
  <c r="E16" i="13"/>
  <c r="F16" i="13"/>
  <c r="G16" i="13"/>
  <c r="H16" i="13"/>
  <c r="I16" i="13"/>
  <c r="J16" i="13"/>
  <c r="K16" i="13"/>
  <c r="L16" i="13"/>
  <c r="M16" i="13"/>
  <c r="C16" i="13"/>
  <c r="D16" i="12"/>
  <c r="E16" i="12"/>
  <c r="F16" i="12"/>
  <c r="G16" i="12"/>
  <c r="H16" i="12"/>
  <c r="C16" i="12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C16" i="4"/>
  <c r="X16" i="4" s="1"/>
  <c r="G16" i="7"/>
  <c r="F16" i="7"/>
  <c r="E16" i="7"/>
  <c r="D16" i="7"/>
  <c r="C16" i="7"/>
  <c r="I16" i="6"/>
  <c r="H16" i="6"/>
  <c r="G16" i="6"/>
  <c r="F16" i="6"/>
  <c r="E16" i="6"/>
  <c r="D16" i="6"/>
  <c r="C16" i="6"/>
  <c r="G16" i="9"/>
  <c r="F16" i="9"/>
  <c r="D16" i="9"/>
  <c r="C16" i="9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D16" i="5"/>
  <c r="C16" i="5"/>
  <c r="S15" i="5" l="1"/>
  <c r="S14" i="5"/>
  <c r="S13" i="5"/>
  <c r="S12" i="5"/>
  <c r="S11" i="5"/>
  <c r="S10" i="5"/>
  <c r="S9" i="5"/>
  <c r="S8" i="5"/>
  <c r="S7" i="5"/>
  <c r="S6" i="5"/>
  <c r="S5" i="5"/>
  <c r="S4" i="5"/>
  <c r="S3" i="5"/>
  <c r="S16" i="5" s="1"/>
  <c r="W15" i="4"/>
  <c r="W14" i="4"/>
  <c r="W13" i="4"/>
  <c r="W12" i="4"/>
  <c r="W11" i="4"/>
  <c r="W10" i="4"/>
  <c r="W9" i="4"/>
  <c r="W8" i="4"/>
  <c r="W7" i="4"/>
  <c r="W6" i="4"/>
  <c r="W5" i="4"/>
  <c r="W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tc={2EB59221-9EE3-4313-9A28-7054B18FBB69}</author>
  </authors>
  <commentList>
    <comment ref="G26" authorId="0" shapeId="0" xr:uid="{2EB59221-9EE3-4313-9A28-7054B18FBB69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This table uses percentile ranking to identify the ILOs with the bottom 25%ile and the top 25% of student ratings. The lowest 25% require institutional attention and resources. Discussion has occurred in the A&amp;O committee regarding these ratings. 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tc={6DF32560-1584-46BA-A7B7-6B3EB524248D}</author>
  </authors>
  <commentList>
    <comment ref="G25" authorId="0" shapeId="0" xr:uid="{6DF32560-1584-46BA-A7B7-6B3EB524248D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table uses percentile ranking to identify the ILOs with the bottom 25%ile and the top 25% of faculty ratings. The lowest 25% require institutional attention and resources. Discussion has occurred in the A&amp;O committee regarding these ratings.</t>
      </text>
    </comment>
  </commentList>
</comments>
</file>

<file path=xl/sharedStrings.xml><?xml version="1.0" encoding="utf-8"?>
<sst xmlns="http://schemas.openxmlformats.org/spreadsheetml/2006/main" count="501" uniqueCount="102">
  <si>
    <t>Q5 - As a result of taking classes at SBVC, please indicate how much you have developed in the areas listed below.</t>
  </si>
  <si>
    <t>Area</t>
  </si>
  <si>
    <t>COMMUNCIATION SKILLS</t>
  </si>
  <si>
    <t>QUANTITATIVE SKILLS</t>
  </si>
  <si>
    <t>CRITICAL THINKING SKILLS</t>
  </si>
  <si>
    <t>ILOs</t>
  </si>
  <si>
    <t>DISCIPLINE SPECIFIC SKILLS</t>
  </si>
  <si>
    <t>PERSONAL, SOCIAL, PROFESSIONAL 
RESPONSIBILITY</t>
  </si>
  <si>
    <t>Results</t>
  </si>
  <si>
    <t>Literacy</t>
  </si>
  <si>
    <t>Inter-
Personal
Skills</t>
  </si>
  <si>
    <t>Math 
Theory</t>
  </si>
  <si>
    <t>Applied
Math</t>
  </si>
  <si>
    <t>Math
Visual</t>
  </si>
  <si>
    <t>Information literacy</t>
  </si>
  <si>
    <t>Logical reasoning</t>
  </si>
  <si>
    <t>Problem solving</t>
  </si>
  <si>
    <t>Creativity</t>
  </si>
  <si>
    <t>Column1</t>
  </si>
  <si>
    <t>Column2</t>
  </si>
  <si>
    <t>Column3</t>
  </si>
  <si>
    <t>Column4</t>
  </si>
  <si>
    <t>Discipline theory</t>
  </si>
  <si>
    <t>Discipline technology</t>
  </si>
  <si>
    <t>Discipline performance</t>
  </si>
  <si>
    <t>Self-knowledge</t>
  </si>
  <si>
    <t>Goal-setting</t>
  </si>
  <si>
    <t>Cultural awareness</t>
  </si>
  <si>
    <t>Ethics</t>
  </si>
  <si>
    <t>Average across all intersecting SLOs</t>
  </si>
  <si>
    <t>a)</t>
  </si>
  <si>
    <t>Good communication through writing</t>
  </si>
  <si>
    <t>b)</t>
  </si>
  <si>
    <t>Confident and clear speaking ability</t>
  </si>
  <si>
    <t>c)</t>
  </si>
  <si>
    <t>Effective leader and/or group participant</t>
  </si>
  <si>
    <t>d)</t>
  </si>
  <si>
    <t>Understanding of your culture/ 
history</t>
  </si>
  <si>
    <t>Understnading of your culture/history</t>
  </si>
  <si>
    <t>e)</t>
  </si>
  <si>
    <t>Assume civic, political, and/or social responsibility for self</t>
  </si>
  <si>
    <t>f)</t>
  </si>
  <si>
    <t xml:space="preserve">Set goals for personal and/or professional development </t>
  </si>
  <si>
    <t>g)</t>
  </si>
  <si>
    <t>Computer proficiency for obtaining information and/or problem solving</t>
  </si>
  <si>
    <t>h)</t>
  </si>
  <si>
    <t>Critically evaluate information on the Internet</t>
  </si>
  <si>
    <t>i)</t>
  </si>
  <si>
    <t>Proficiency in mathematical calculations and quantitative reasoning</t>
  </si>
  <si>
    <t>k)</t>
  </si>
  <si>
    <t>Effective Interpersonal skills (working with others)</t>
  </si>
  <si>
    <t>Understanding the vocabulary of my discipline (major)</t>
  </si>
  <si>
    <t>l)</t>
  </si>
  <si>
    <t>m)</t>
  </si>
  <si>
    <t>Behaving in an ethical and honest manner</t>
  </si>
  <si>
    <t>Average</t>
  </si>
  <si>
    <t>PERSONAL, SOCIAL, PROFESSIONAL RESPONSIBILITY</t>
  </si>
  <si>
    <t>Interpersonal skills</t>
  </si>
  <si>
    <t>Mathematical theory</t>
  </si>
  <si>
    <t>Applied mathematics</t>
  </si>
  <si>
    <t>Mathematical visualization</t>
  </si>
  <si>
    <t>https://www.valleycollege.edu/about-sbvc/offices/office-research-planning/reports/student_campus_climate_2018-19.pdf</t>
  </si>
  <si>
    <t>Point</t>
  </si>
  <si>
    <t>Row1</t>
  </si>
  <si>
    <t>Rank</t>
  </si>
  <si>
    <t>Percent</t>
  </si>
  <si>
    <t>higher 25%</t>
  </si>
  <si>
    <t>This table uses percentile ranking to identify the ILOs with the bottom 25%ile and the top 25% of student ratings. The lowest 25% require institutional attention and resources. Discussion has occurred in the A&amp;O committee regarding these ratings.</t>
  </si>
  <si>
    <t>lower 25%</t>
  </si>
  <si>
    <t>+</t>
  </si>
  <si>
    <t>Areas</t>
  </si>
  <si>
    <t>Communcation in writing.</t>
  </si>
  <si>
    <t>Speaks clearly.</t>
  </si>
  <si>
    <t>Defends their positions in a debate or argument.</t>
  </si>
  <si>
    <t>Works effectively as a leader and/or participant in a group.</t>
  </si>
  <si>
    <t>Understands their culture and history.</t>
  </si>
  <si>
    <t>Assumes civic, political, and/or social responsibility for their actions.</t>
  </si>
  <si>
    <t>Sets goals for their personal and pro-fessional development.</t>
  </si>
  <si>
    <t>Works with computers to find informa-tion and solve problems.</t>
  </si>
  <si>
    <t>Critically evaluates information they find from traditional library sources.</t>
  </si>
  <si>
    <t>Performs mathematical calculations and quantitative reasoning.</t>
  </si>
  <si>
    <t>Demonstrates effective interpersonal skills</t>
  </si>
  <si>
    <t>Demonstrates an under-standing of the terminology/ vocabulary of the major discipline</t>
  </si>
  <si>
    <t>n)</t>
  </si>
  <si>
    <t>Acts in an ethical and honest manner.</t>
  </si>
  <si>
    <t>n/a</t>
  </si>
  <si>
    <t>Inter-personal skills</t>
  </si>
  <si>
    <t>Math-ematical theory</t>
  </si>
  <si>
    <t>Math-ematical visualization</t>
  </si>
  <si>
    <t>https://www.valleycollege.edu/about-sbvc/offices/office-research-planning/reports/faculty_campus_climate_2018-19.pdf</t>
  </si>
  <si>
    <t>Info
Literacy</t>
  </si>
  <si>
    <t>Logic
Reason</t>
  </si>
  <si>
    <t xml:space="preserve">Creative </t>
  </si>
  <si>
    <t>Disc
Theory</t>
  </si>
  <si>
    <t>Disc
Tech</t>
  </si>
  <si>
    <t>Disc
Perform</t>
  </si>
  <si>
    <t>Self-
Know</t>
  </si>
  <si>
    <t>Cultural
aware</t>
  </si>
  <si>
    <t xml:space="preserve"> </t>
  </si>
  <si>
    <t>highest 25%</t>
  </si>
  <si>
    <t>This table uses percentile ranking to identify the ILOs with the bottom 25%ile and the top 25% of faculty ratings. The lowest 25% require institutional attention and resources. Discussion has occurred in the A&amp;O committee regarding these ratings.</t>
  </si>
  <si>
    <t>lowerst 25%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</si>
</sst>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E2EFDA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3" fillId="4" borderId="0" applyNumberFormat="0" applyBorder="0" applyAlignment="0" applyProtection="0"/>
  </cellStyleXfs>
  <cellXfs count="158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top" wrapText="1"/>
    </xf>
    <xf numFmtId="0" fontId="4" fillId="6" borderId="20" xfId="0" applyFont="1" applyFill="1" applyBorder="1" applyAlignment="1">
      <alignment horizontal="center" wrapText="1"/>
    </xf>
    <xf numFmtId="0" fontId="0" fillId="5" borderId="20" xfId="0" applyFont="1" applyFill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0" fillId="5" borderId="18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2" borderId="9" xfId="0" applyFill="1" applyBorder="1" applyAlignment="1"/>
    <xf numFmtId="0" fontId="0" fillId="0" borderId="15" xfId="0" applyBorder="1" applyAlignment="1"/>
    <xf numFmtId="0" fontId="0" fillId="2" borderId="15" xfId="0" applyFill="1" applyBorder="1" applyAlignment="1"/>
    <xf numFmtId="0" fontId="0" fillId="2" borderId="17" xfId="0" applyFill="1" applyBorder="1" applyAlignment="1"/>
    <xf numFmtId="0" fontId="0" fillId="0" borderId="0" xfId="0" applyAlignment="1"/>
    <xf numFmtId="0" fontId="0" fillId="0" borderId="0" xfId="0" applyBorder="1" applyAlignment="1"/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4" fillId="6" borderId="19" xfId="0" applyFont="1" applyFill="1" applyBorder="1" applyAlignment="1">
      <alignment horizontal="center" wrapText="1"/>
    </xf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vertical="top"/>
    </xf>
    <xf numFmtId="0" fontId="6" fillId="6" borderId="20" xfId="0" applyFont="1" applyFill="1" applyBorder="1" applyAlignment="1">
      <alignment horizontal="center" wrapText="1"/>
    </xf>
    <xf numFmtId="0" fontId="6" fillId="6" borderId="19" xfId="0" applyFont="1" applyFill="1" applyBorder="1" applyAlignment="1">
      <alignment horizontal="center" wrapText="1"/>
    </xf>
    <xf numFmtId="0" fontId="5" fillId="0" borderId="0" xfId="0" applyFont="1" applyBorder="1"/>
    <xf numFmtId="0" fontId="5" fillId="2" borderId="9" xfId="0" applyFont="1" applyFill="1" applyBorder="1" applyAlignment="1"/>
    <xf numFmtId="0" fontId="5" fillId="5" borderId="20" xfId="0" applyFont="1" applyFill="1" applyBorder="1" applyAlignment="1">
      <alignment horizontal="left" wrapText="1"/>
    </xf>
    <xf numFmtId="0" fontId="5" fillId="0" borderId="15" xfId="0" applyFont="1" applyBorder="1" applyAlignment="1"/>
    <xf numFmtId="0" fontId="5" fillId="0" borderId="20" xfId="0" applyFont="1" applyBorder="1" applyAlignment="1">
      <alignment horizontal="left" wrapText="1"/>
    </xf>
    <xf numFmtId="0" fontId="5" fillId="2" borderId="15" xfId="0" applyFont="1" applyFill="1" applyBorder="1" applyAlignment="1"/>
    <xf numFmtId="0" fontId="5" fillId="2" borderId="17" xfId="0" applyFont="1" applyFill="1" applyBorder="1" applyAlignment="1"/>
    <xf numFmtId="0" fontId="5" fillId="5" borderId="18" xfId="0" applyFont="1" applyFill="1" applyBorder="1" applyAlignment="1">
      <alignment horizontal="left" wrapText="1"/>
    </xf>
    <xf numFmtId="0" fontId="5" fillId="0" borderId="0" xfId="0" applyFont="1" applyAlignment="1">
      <alignment horizontal="left"/>
    </xf>
    <xf numFmtId="0" fontId="5" fillId="0" borderId="0" xfId="0" applyFont="1"/>
    <xf numFmtId="0" fontId="7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wrapText="1"/>
    </xf>
    <xf numFmtId="0" fontId="5" fillId="0" borderId="0" xfId="0" applyFont="1" applyAlignment="1"/>
    <xf numFmtId="0" fontId="5" fillId="0" borderId="0" xfId="0" applyFont="1" applyBorder="1" applyAlignment="1"/>
    <xf numFmtId="0" fontId="5" fillId="0" borderId="16" xfId="0" applyFont="1" applyBorder="1" applyAlignment="1"/>
    <xf numFmtId="0" fontId="5" fillId="0" borderId="16" xfId="0" applyFont="1" applyBorder="1"/>
    <xf numFmtId="0" fontId="5" fillId="0" borderId="16" xfId="0" applyFont="1" applyBorder="1" applyAlignment="1">
      <alignment horizontal="left"/>
    </xf>
    <xf numFmtId="0" fontId="7" fillId="0" borderId="0" xfId="0" applyFont="1" applyAlignment="1"/>
    <xf numFmtId="0" fontId="9" fillId="4" borderId="20" xfId="2" applyFont="1" applyFill="1" applyBorder="1" applyAlignment="1">
      <alignment horizontal="center" wrapText="1"/>
    </xf>
    <xf numFmtId="0" fontId="9" fillId="4" borderId="19" xfId="2" applyFont="1" applyFill="1" applyBorder="1" applyAlignment="1">
      <alignment horizontal="center" wrapText="1"/>
    </xf>
    <xf numFmtId="0" fontId="5" fillId="3" borderId="9" xfId="0" applyFont="1" applyFill="1" applyBorder="1" applyAlignment="1"/>
    <xf numFmtId="0" fontId="5" fillId="7" borderId="20" xfId="0" applyFont="1" applyFill="1" applyBorder="1" applyAlignment="1">
      <alignment horizontal="left" wrapText="1"/>
    </xf>
    <xf numFmtId="0" fontId="5" fillId="3" borderId="15" xfId="0" applyFont="1" applyFill="1" applyBorder="1" applyAlignment="1"/>
    <xf numFmtId="0" fontId="5" fillId="7" borderId="18" xfId="0" applyFont="1" applyFill="1" applyBorder="1" applyAlignment="1">
      <alignment horizontal="left" wrapText="1"/>
    </xf>
    <xf numFmtId="0" fontId="5" fillId="0" borderId="0" xfId="0" applyFont="1" applyBorder="1" applyAlignment="1">
      <alignment horizontal="center" wrapText="1"/>
    </xf>
    <xf numFmtId="0" fontId="7" fillId="4" borderId="16" xfId="2" applyFont="1" applyBorder="1" applyAlignment="1">
      <alignment horizontal="center"/>
    </xf>
    <xf numFmtId="2" fontId="5" fillId="7" borderId="20" xfId="0" applyNumberFormat="1" applyFont="1" applyFill="1" applyBorder="1" applyAlignment="1">
      <alignment horizontal="center" vertical="center" wrapText="1"/>
    </xf>
    <xf numFmtId="2" fontId="5" fillId="7" borderId="19" xfId="0" applyNumberFormat="1" applyFont="1" applyFill="1" applyBorder="1" applyAlignment="1">
      <alignment horizontal="center" vertical="center" wrapText="1"/>
    </xf>
    <xf numFmtId="2" fontId="5" fillId="0" borderId="20" xfId="0" applyNumberFormat="1" applyFont="1" applyBorder="1" applyAlignment="1">
      <alignment horizontal="center" vertical="center" wrapText="1"/>
    </xf>
    <xf numFmtId="2" fontId="5" fillId="0" borderId="19" xfId="0" applyNumberFormat="1" applyFont="1" applyBorder="1" applyAlignment="1">
      <alignment horizontal="center" vertical="center" wrapText="1"/>
    </xf>
    <xf numFmtId="2" fontId="5" fillId="7" borderId="18" xfId="0" applyNumberFormat="1" applyFont="1" applyFill="1" applyBorder="1" applyAlignment="1">
      <alignment horizontal="center" vertical="center" wrapText="1"/>
    </xf>
    <xf numFmtId="2" fontId="5" fillId="7" borderId="16" xfId="0" applyNumberFormat="1" applyFont="1" applyFill="1" applyBorder="1" applyAlignment="1">
      <alignment horizontal="center" vertical="center" wrapText="1"/>
    </xf>
    <xf numFmtId="2" fontId="5" fillId="7" borderId="19" xfId="0" applyNumberFormat="1" applyFont="1" applyFill="1" applyBorder="1" applyAlignment="1">
      <alignment horizontal="center" vertical="center"/>
    </xf>
    <xf numFmtId="2" fontId="5" fillId="0" borderId="19" xfId="0" applyNumberFormat="1" applyFont="1" applyBorder="1" applyAlignment="1">
      <alignment horizontal="center" vertical="center"/>
    </xf>
    <xf numFmtId="2" fontId="7" fillId="0" borderId="19" xfId="0" applyNumberFormat="1" applyFont="1" applyBorder="1" applyAlignment="1">
      <alignment horizontal="center" vertical="center"/>
    </xf>
    <xf numFmtId="2" fontId="5" fillId="7" borderId="16" xfId="0" applyNumberFormat="1" applyFont="1" applyFill="1" applyBorder="1" applyAlignment="1">
      <alignment horizontal="center" vertical="center"/>
    </xf>
    <xf numFmtId="2" fontId="5" fillId="5" borderId="20" xfId="0" applyNumberFormat="1" applyFont="1" applyFill="1" applyBorder="1" applyAlignment="1">
      <alignment horizontal="center" vertical="center"/>
    </xf>
    <xf numFmtId="2" fontId="5" fillId="5" borderId="19" xfId="0" applyNumberFormat="1" applyFont="1" applyFill="1" applyBorder="1" applyAlignment="1">
      <alignment horizontal="center" vertical="center"/>
    </xf>
    <xf numFmtId="2" fontId="5" fillId="0" borderId="20" xfId="0" applyNumberFormat="1" applyFont="1" applyBorder="1" applyAlignment="1">
      <alignment horizontal="center" vertical="center"/>
    </xf>
    <xf numFmtId="2" fontId="5" fillId="5" borderId="18" xfId="0" applyNumberFormat="1" applyFont="1" applyFill="1" applyBorder="1" applyAlignment="1">
      <alignment horizontal="center" vertical="center"/>
    </xf>
    <xf numFmtId="2" fontId="5" fillId="5" borderId="16" xfId="0" applyNumberFormat="1" applyFont="1" applyFill="1" applyBorder="1" applyAlignment="1">
      <alignment horizontal="center" vertical="center"/>
    </xf>
    <xf numFmtId="2" fontId="0" fillId="5" borderId="20" xfId="0" applyNumberFormat="1" applyFont="1" applyFill="1" applyBorder="1" applyAlignment="1">
      <alignment horizontal="center" vertical="center"/>
    </xf>
    <xf numFmtId="2" fontId="0" fillId="5" borderId="19" xfId="0" applyNumberFormat="1" applyFont="1" applyFill="1" applyBorder="1" applyAlignment="1">
      <alignment horizontal="center" vertical="center"/>
    </xf>
    <xf numFmtId="2" fontId="0" fillId="0" borderId="20" xfId="0" applyNumberFormat="1" applyFont="1" applyBorder="1" applyAlignment="1">
      <alignment horizontal="center" vertical="center"/>
    </xf>
    <xf numFmtId="2" fontId="0" fillId="0" borderId="19" xfId="0" applyNumberFormat="1" applyFont="1" applyBorder="1" applyAlignment="1">
      <alignment horizontal="center" vertical="center"/>
    </xf>
    <xf numFmtId="2" fontId="0" fillId="5" borderId="18" xfId="0" applyNumberFormat="1" applyFont="1" applyFill="1" applyBorder="1" applyAlignment="1">
      <alignment horizontal="center" vertical="center"/>
    </xf>
    <xf numFmtId="2" fontId="0" fillId="5" borderId="16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wrapText="1"/>
    </xf>
    <xf numFmtId="2" fontId="0" fillId="0" borderId="0" xfId="0" applyNumberFormat="1" applyBorder="1" applyAlignment="1">
      <alignment horizontal="center" vertical="center"/>
    </xf>
    <xf numFmtId="2" fontId="5" fillId="0" borderId="0" xfId="0" applyNumberFormat="1" applyFont="1" applyAlignment="1"/>
    <xf numFmtId="0" fontId="7" fillId="0" borderId="0" xfId="0" applyFont="1" applyAlignment="1">
      <alignment horizontal="left"/>
    </xf>
    <xf numFmtId="2" fontId="2" fillId="0" borderId="0" xfId="0" applyNumberFormat="1" applyFont="1" applyBorder="1" applyAlignment="1">
      <alignment horizontal="center" vertical="center"/>
    </xf>
    <xf numFmtId="2" fontId="7" fillId="5" borderId="19" xfId="0" applyNumberFormat="1" applyFont="1" applyFill="1" applyBorder="1" applyAlignment="1">
      <alignment horizontal="center" vertical="center"/>
    </xf>
    <xf numFmtId="2" fontId="7" fillId="5" borderId="16" xfId="0" applyNumberFormat="1" applyFont="1" applyFill="1" applyBorder="1" applyAlignment="1">
      <alignment horizontal="center" vertical="center"/>
    </xf>
    <xf numFmtId="10" fontId="5" fillId="0" borderId="0" xfId="0" applyNumberFormat="1" applyFont="1" applyBorder="1" applyAlignment="1">
      <alignment horizontal="center" wrapText="1"/>
    </xf>
    <xf numFmtId="0" fontId="5" fillId="8" borderId="0" xfId="0" applyFont="1" applyFill="1" applyBorder="1" applyAlignment="1">
      <alignment horizontal="left" wrapText="1"/>
    </xf>
    <xf numFmtId="0" fontId="5" fillId="8" borderId="0" xfId="0" applyFont="1" applyFill="1" applyBorder="1" applyAlignment="1">
      <alignment horizontal="center" wrapText="1"/>
    </xf>
    <xf numFmtId="10" fontId="5" fillId="8" borderId="0" xfId="0" applyNumberFormat="1" applyFont="1" applyFill="1" applyBorder="1" applyAlignment="1">
      <alignment horizontal="center" wrapText="1"/>
    </xf>
    <xf numFmtId="10" fontId="0" fillId="0" borderId="0" xfId="0" applyNumberFormat="1" applyBorder="1" applyAlignment="1">
      <alignment horizontal="center" vertical="center"/>
    </xf>
    <xf numFmtId="0" fontId="7" fillId="4" borderId="16" xfId="2" applyFont="1" applyBorder="1" applyAlignment="1">
      <alignment horizontal="center" wrapText="1"/>
    </xf>
    <xf numFmtId="0" fontId="5" fillId="0" borderId="16" xfId="0" applyFont="1" applyBorder="1" applyAlignment="1">
      <alignment horizontal="center"/>
    </xf>
    <xf numFmtId="0" fontId="5" fillId="0" borderId="16" xfId="0" applyFont="1" applyBorder="1" applyAlignment="1">
      <alignment horizontal="center" wrapText="1"/>
    </xf>
    <xf numFmtId="0" fontId="7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 wrapText="1"/>
    </xf>
    <xf numFmtId="0" fontId="6" fillId="6" borderId="16" xfId="0" applyFont="1" applyFill="1" applyBorder="1" applyAlignment="1">
      <alignment horizontal="center" wrapText="1"/>
    </xf>
    <xf numFmtId="0" fontId="4" fillId="6" borderId="16" xfId="0" applyFont="1" applyFill="1" applyBorder="1" applyAlignment="1">
      <alignment horizontal="center" wrapText="1"/>
    </xf>
    <xf numFmtId="0" fontId="10" fillId="0" borderId="0" xfId="0" applyFont="1" applyAlignment="1"/>
    <xf numFmtId="2" fontId="10" fillId="0" borderId="0" xfId="0" applyNumberFormat="1" applyFont="1" applyAlignment="1"/>
    <xf numFmtId="2" fontId="10" fillId="9" borderId="0" xfId="0" applyNumberFormat="1" applyFont="1" applyFill="1" applyAlignment="1"/>
    <xf numFmtId="2" fontId="10" fillId="10" borderId="0" xfId="0" applyNumberFormat="1" applyFont="1" applyFill="1" applyAlignment="1"/>
    <xf numFmtId="10" fontId="5" fillId="10" borderId="0" xfId="0" applyNumberFormat="1" applyFont="1" applyFill="1" applyBorder="1" applyAlignment="1">
      <alignment horizontal="center" wrapText="1"/>
    </xf>
    <xf numFmtId="10" fontId="5" fillId="9" borderId="0" xfId="0" applyNumberFormat="1" applyFont="1" applyFill="1" applyBorder="1" applyAlignment="1">
      <alignment horizontal="center" wrapText="1"/>
    </xf>
    <xf numFmtId="0" fontId="5" fillId="0" borderId="26" xfId="0" applyFont="1" applyBorder="1" applyAlignment="1">
      <alignment horizontal="center" wrapText="1"/>
    </xf>
    <xf numFmtId="0" fontId="5" fillId="11" borderId="26" xfId="0" applyFont="1" applyFill="1" applyBorder="1" applyAlignment="1">
      <alignment horizontal="center" wrapText="1"/>
    </xf>
    <xf numFmtId="0" fontId="5" fillId="8" borderId="26" xfId="0" applyFont="1" applyFill="1" applyBorder="1" applyAlignment="1">
      <alignment horizontal="center" wrapText="1"/>
    </xf>
    <xf numFmtId="0" fontId="5" fillId="0" borderId="27" xfId="0" applyFont="1" applyBorder="1" applyAlignment="1">
      <alignment horizontal="left" wrapText="1"/>
    </xf>
    <xf numFmtId="0" fontId="5" fillId="11" borderId="27" xfId="0" applyFont="1" applyFill="1" applyBorder="1" applyAlignment="1">
      <alignment horizontal="left" wrapText="1"/>
    </xf>
    <xf numFmtId="0" fontId="5" fillId="0" borderId="28" xfId="0" applyFont="1" applyBorder="1" applyAlignment="1">
      <alignment horizontal="center" wrapText="1"/>
    </xf>
    <xf numFmtId="0" fontId="5" fillId="11" borderId="28" xfId="0" applyFont="1" applyFill="1" applyBorder="1" applyAlignment="1">
      <alignment horizontal="center" wrapText="1"/>
    </xf>
    <xf numFmtId="0" fontId="0" fillId="8" borderId="0" xfId="0" applyFill="1" applyBorder="1" applyAlignment="1">
      <alignment horizontal="left" wrapText="1"/>
    </xf>
    <xf numFmtId="0" fontId="0" fillId="8" borderId="0" xfId="0" applyFill="1" applyBorder="1" applyAlignment="1">
      <alignment horizontal="center" vertical="center"/>
    </xf>
    <xf numFmtId="10" fontId="0" fillId="8" borderId="0" xfId="0" applyNumberFormat="1" applyFill="1" applyBorder="1" applyAlignment="1">
      <alignment horizontal="center" vertical="center"/>
    </xf>
    <xf numFmtId="10" fontId="0" fillId="9" borderId="0" xfId="0" applyNumberFormat="1" applyFill="1" applyBorder="1" applyAlignment="1">
      <alignment horizontal="center" vertical="center"/>
    </xf>
    <xf numFmtId="0" fontId="2" fillId="8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0" xfId="0" applyFill="1" applyBorder="1" applyAlignment="1">
      <alignment horizontal="center" vertical="center"/>
    </xf>
    <xf numFmtId="10" fontId="0" fillId="12" borderId="0" xfId="0" applyNumberFormat="1" applyFill="1" applyBorder="1" applyAlignment="1">
      <alignment horizontal="center" vertical="center"/>
    </xf>
    <xf numFmtId="2" fontId="0" fillId="9" borderId="0" xfId="0" applyNumberFormat="1" applyFill="1" applyBorder="1" applyAlignment="1">
      <alignment horizontal="center" vertical="center"/>
    </xf>
    <xf numFmtId="2" fontId="0" fillId="13" borderId="0" xfId="0" applyNumberFormat="1" applyFill="1" applyBorder="1" applyAlignment="1">
      <alignment horizontal="center" vertical="center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5" fillId="0" borderId="16" xfId="0" applyFont="1" applyBorder="1" applyAlignment="1">
      <alignment horizontal="center" wrapText="1"/>
    </xf>
    <xf numFmtId="0" fontId="7" fillId="0" borderId="16" xfId="0" applyFont="1" applyBorder="1" applyAlignment="1">
      <alignment horizontal="center"/>
    </xf>
    <xf numFmtId="0" fontId="7" fillId="0" borderId="16" xfId="0" applyFont="1" applyBorder="1" applyAlignment="1">
      <alignment horizontal="center" wrapText="1"/>
    </xf>
    <xf numFmtId="0" fontId="7" fillId="0" borderId="16" xfId="0" applyFont="1" applyBorder="1" applyAlignment="1">
      <alignment horizontal="left" wrapText="1"/>
    </xf>
    <xf numFmtId="0" fontId="7" fillId="4" borderId="16" xfId="2" applyFont="1" applyBorder="1" applyAlignment="1">
      <alignment horizontal="center" wrapText="1"/>
    </xf>
    <xf numFmtId="0" fontId="8" fillId="0" borderId="16" xfId="1" applyFont="1" applyBorder="1" applyAlignment="1">
      <alignment horizontal="left" wrapText="1"/>
    </xf>
    <xf numFmtId="0" fontId="5" fillId="0" borderId="16" xfId="0" applyFont="1" applyBorder="1" applyAlignment="1">
      <alignment horizontal="center"/>
    </xf>
    <xf numFmtId="0" fontId="8" fillId="0" borderId="18" xfId="1" applyFont="1" applyBorder="1" applyAlignment="1">
      <alignment horizontal="left" wrapText="1"/>
    </xf>
    <xf numFmtId="0" fontId="8" fillId="0" borderId="24" xfId="1" applyFont="1" applyBorder="1" applyAlignment="1">
      <alignment horizontal="left" wrapText="1"/>
    </xf>
    <xf numFmtId="0" fontId="8" fillId="0" borderId="25" xfId="1" applyFont="1" applyBorder="1" applyAlignment="1">
      <alignment horizontal="left" wrapText="1"/>
    </xf>
    <xf numFmtId="0" fontId="5" fillId="0" borderId="18" xfId="0" applyFont="1" applyBorder="1" applyAlignment="1">
      <alignment horizontal="center" wrapText="1"/>
    </xf>
    <xf numFmtId="0" fontId="5" fillId="0" borderId="24" xfId="0" applyFont="1" applyBorder="1" applyAlignment="1">
      <alignment horizontal="center" wrapText="1"/>
    </xf>
    <xf numFmtId="0" fontId="5" fillId="0" borderId="25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6" fillId="6" borderId="16" xfId="0" applyFont="1" applyFill="1" applyBorder="1" applyAlignment="1">
      <alignment horizontal="center" wrapText="1"/>
    </xf>
    <xf numFmtId="0" fontId="5" fillId="0" borderId="19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8" fillId="0" borderId="18" xfId="1" applyFont="1" applyBorder="1" applyAlignment="1">
      <alignment horizontal="left" vertical="center" wrapText="1"/>
    </xf>
    <xf numFmtId="0" fontId="8" fillId="0" borderId="24" xfId="1" applyFont="1" applyBorder="1" applyAlignment="1">
      <alignment horizontal="left" vertical="center" wrapText="1"/>
    </xf>
    <xf numFmtId="0" fontId="8" fillId="0" borderId="25" xfId="1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1" fillId="0" borderId="21" xfId="1" applyBorder="1" applyAlignment="1">
      <alignment horizontal="left" vertical="center" wrapText="1"/>
    </xf>
    <xf numFmtId="0" fontId="0" fillId="0" borderId="22" xfId="0" applyBorder="1" applyAlignment="1">
      <alignment horizontal="center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 wrapText="1"/>
    </xf>
    <xf numFmtId="0" fontId="4" fillId="6" borderId="16" xfId="0" applyFont="1" applyFill="1" applyBorder="1" applyAlignment="1">
      <alignment horizontal="center" wrapText="1"/>
    </xf>
    <xf numFmtId="0" fontId="8" fillId="0" borderId="16" xfId="1" applyFont="1" applyBorder="1" applyAlignment="1">
      <alignment horizontal="left" vertical="center" wrapText="1"/>
    </xf>
  </cellXfs>
  <cellStyles count="3">
    <cellStyle name="40% - Accent6" xfId="2" builtinId="51"/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mith, James E." id="{6BD6445E-62B6-4248-8EC4-112545ADBFC5}" userId="S::jasmith@sbccd.cc.ca.us::164c148b-905e-4b78-bbbc-dda8c27f673c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26" dT="2020-07-17T22:13:38.80" personId="{6BD6445E-62B6-4248-8EC4-112545ADBFC5}" id="{2EB59221-9EE3-4313-9A28-7054B18FBB69}">
    <text xml:space="preserve">This table uses percentile ranking to identify the ILOs with the bottom 25%ile and the top 25% of student ratings. The lowest 25% require institutional attention and resources. Discussion has occurred in the A&amp;O committee regarding these ratings. 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G25" dT="2020-07-17T22:10:28.55" personId="{6BD6445E-62B6-4248-8EC4-112545ADBFC5}" id="{6DF32560-1584-46BA-A7B7-6B3EB524248D}">
    <text>This table uses percentile ranking to identify the ILOs with the bottom 25%ile and the top 25% of faculty ratings. The lowest 25% require institutional attention and resources. Discussion has occurred in the A&amp;O committee regarding these ratings.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https://www.valleycollege.edu/about-sbvc/offices/office-research-planning/reports/student_campus_climate_2018-19.pdf" TargetMode="External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valleycollege.edu/about-sbvc/offices/office-research-planning/reports/student_campus_climate_2018-19.pdf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valleycollege.edu/about-sbvc/offices/office-research-planning/reports/student_campus_climate_2018-19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valleycollege.edu/about-sbvc/offices/office-research-planning/reports/student_campus_climate_2018-19.pdf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valleycollege.edu/about-sbvc/offices/office-research-planning/reports/faculty_campus_climate_2018-19.pdf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valleycollege.edu/about-sbvc/offices/office-research-planning/reports/faculty_campus_climate_2018-19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valleycollege.edu/about-sbvc/offices/office-research-planning/reports/faculty_campus_climate_2018-19.pdf" TargetMode="External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valleycollege.edu/about-sbvc/offices/office-research-planning/reports/faculty_campus_climate_2018-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9"/>
  <sheetViews>
    <sheetView topLeftCell="K1" zoomScaleNormal="100" workbookViewId="0">
      <pane ySplit="2" topLeftCell="A14" activePane="bottomLeft" state="frozen"/>
      <selection pane="bottomLeft" activeCell="I35" sqref="G27:I35"/>
    </sheetView>
  </sheetViews>
  <sheetFormatPr defaultRowHeight="12.75"/>
  <cols>
    <col min="1" max="1" width="3.28515625" style="45" customWidth="1"/>
    <col min="2" max="2" width="15.140625" style="43" customWidth="1"/>
    <col min="3" max="11" width="11.7109375" style="56" customWidth="1"/>
    <col min="12" max="15" width="11.7109375" style="56" hidden="1" customWidth="1"/>
    <col min="16" max="23" width="11.7109375" style="56" customWidth="1"/>
    <col min="24" max="16384" width="9.140625" style="45"/>
  </cols>
  <sheetData>
    <row r="1" spans="1:24" ht="15" customHeight="1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</row>
    <row r="2" spans="1:24" s="49" customFormat="1" ht="24" customHeight="1">
      <c r="B2" s="91" t="s">
        <v>1</v>
      </c>
      <c r="C2" s="128" t="s">
        <v>2</v>
      </c>
      <c r="D2" s="128"/>
      <c r="E2" s="128" t="s">
        <v>3</v>
      </c>
      <c r="F2" s="128"/>
      <c r="G2" s="128"/>
      <c r="H2" s="128" t="s">
        <v>4</v>
      </c>
      <c r="I2" s="128"/>
      <c r="J2" s="128"/>
      <c r="K2" s="128"/>
      <c r="L2" s="91"/>
      <c r="M2" s="91"/>
      <c r="N2" s="91"/>
      <c r="O2" s="91" t="s">
        <v>5</v>
      </c>
      <c r="P2" s="128" t="s">
        <v>6</v>
      </c>
      <c r="Q2" s="128"/>
      <c r="R2" s="128"/>
      <c r="S2" s="128" t="s">
        <v>7</v>
      </c>
      <c r="T2" s="128"/>
      <c r="U2" s="128"/>
      <c r="V2" s="128"/>
      <c r="W2" s="91" t="s">
        <v>8</v>
      </c>
    </row>
    <row r="3" spans="1:24" s="44" customFormat="1" ht="60.75" customHeight="1">
      <c r="B3" s="50" t="s">
        <v>5</v>
      </c>
      <c r="C3" s="50" t="s">
        <v>9</v>
      </c>
      <c r="D3" s="50" t="s">
        <v>10</v>
      </c>
      <c r="E3" s="50" t="s">
        <v>11</v>
      </c>
      <c r="F3" s="50" t="s">
        <v>12</v>
      </c>
      <c r="G3" s="50" t="s">
        <v>13</v>
      </c>
      <c r="H3" s="50" t="s">
        <v>14</v>
      </c>
      <c r="I3" s="50" t="s">
        <v>15</v>
      </c>
      <c r="J3" s="50" t="s">
        <v>16</v>
      </c>
      <c r="K3" s="50" t="s">
        <v>17</v>
      </c>
      <c r="L3" s="50" t="s">
        <v>18</v>
      </c>
      <c r="M3" s="50" t="s">
        <v>19</v>
      </c>
      <c r="N3" s="50" t="s">
        <v>20</v>
      </c>
      <c r="O3" s="50" t="s">
        <v>21</v>
      </c>
      <c r="P3" s="50" t="s">
        <v>22</v>
      </c>
      <c r="Q3" s="50" t="s">
        <v>23</v>
      </c>
      <c r="R3" s="50" t="s">
        <v>24</v>
      </c>
      <c r="S3" s="50" t="s">
        <v>25</v>
      </c>
      <c r="T3" s="50" t="s">
        <v>26</v>
      </c>
      <c r="U3" s="50" t="s">
        <v>27</v>
      </c>
      <c r="V3" s="50" t="s">
        <v>28</v>
      </c>
      <c r="W3" s="51" t="s">
        <v>29</v>
      </c>
    </row>
    <row r="4" spans="1:24" ht="39.75" customHeight="1">
      <c r="A4" s="52" t="s">
        <v>30</v>
      </c>
      <c r="B4" s="53" t="s">
        <v>31</v>
      </c>
      <c r="C4" s="58">
        <v>86.64</v>
      </c>
      <c r="D4" s="58"/>
      <c r="E4" s="58"/>
      <c r="F4" s="58"/>
      <c r="G4" s="58"/>
      <c r="H4" s="58">
        <v>86.64</v>
      </c>
      <c r="I4" s="58">
        <v>86.64</v>
      </c>
      <c r="J4" s="58"/>
      <c r="K4" s="58">
        <v>86.64</v>
      </c>
      <c r="L4" s="58"/>
      <c r="M4" s="58"/>
      <c r="N4" s="58" t="s">
        <v>30</v>
      </c>
      <c r="O4" s="58" t="s">
        <v>31</v>
      </c>
      <c r="P4" s="58">
        <v>86.64</v>
      </c>
      <c r="Q4" s="58">
        <v>86.64</v>
      </c>
      <c r="R4" s="58"/>
      <c r="S4" s="58">
        <v>86.64</v>
      </c>
      <c r="T4" s="58"/>
      <c r="U4" s="58">
        <v>86.64</v>
      </c>
      <c r="V4" s="58">
        <v>86.64</v>
      </c>
      <c r="W4" s="59">
        <f>AVERAGE(C4,H4,I4,K4,P4,Q4,S4,U4,V4)</f>
        <v>86.64</v>
      </c>
    </row>
    <row r="5" spans="1:24" ht="42.75" customHeight="1">
      <c r="A5" s="34" t="s">
        <v>32</v>
      </c>
      <c r="B5" s="35" t="s">
        <v>33</v>
      </c>
      <c r="C5" s="60"/>
      <c r="D5" s="60">
        <v>82.59</v>
      </c>
      <c r="E5" s="60"/>
      <c r="F5" s="60"/>
      <c r="G5" s="60"/>
      <c r="H5" s="60"/>
      <c r="I5" s="60">
        <v>82.59</v>
      </c>
      <c r="J5" s="60"/>
      <c r="K5" s="60"/>
      <c r="L5" s="60"/>
      <c r="M5" s="60"/>
      <c r="N5" s="60" t="s">
        <v>32</v>
      </c>
      <c r="O5" s="60" t="s">
        <v>33</v>
      </c>
      <c r="P5" s="60"/>
      <c r="Q5" s="60"/>
      <c r="R5" s="60">
        <v>82.59</v>
      </c>
      <c r="S5" s="60">
        <v>82.59</v>
      </c>
      <c r="T5" s="60"/>
      <c r="U5" s="60">
        <v>82.59</v>
      </c>
      <c r="V5" s="60">
        <v>82.59</v>
      </c>
      <c r="W5" s="61">
        <f>AVERAGE(D5,I5,R5,S5,U5,V5)</f>
        <v>82.590000000000018</v>
      </c>
    </row>
    <row r="6" spans="1:24" ht="45" customHeight="1">
      <c r="A6" s="54" t="s">
        <v>34</v>
      </c>
      <c r="B6" s="53" t="s">
        <v>35</v>
      </c>
      <c r="C6" s="58">
        <v>79.150000000000006</v>
      </c>
      <c r="D6" s="58">
        <v>79.150000000000006</v>
      </c>
      <c r="E6" s="58"/>
      <c r="F6" s="58"/>
      <c r="G6" s="58"/>
      <c r="H6" s="58">
        <v>79.150000000000006</v>
      </c>
      <c r="I6" s="58"/>
      <c r="J6" s="58">
        <v>79.150000000000006</v>
      </c>
      <c r="K6" s="58"/>
      <c r="L6" s="58"/>
      <c r="M6" s="58"/>
      <c r="N6" s="58" t="s">
        <v>34</v>
      </c>
      <c r="O6" s="58" t="s">
        <v>35</v>
      </c>
      <c r="P6" s="58"/>
      <c r="Q6" s="58"/>
      <c r="R6" s="58">
        <v>79.150000000000006</v>
      </c>
      <c r="S6" s="58">
        <v>79.150000000000006</v>
      </c>
      <c r="T6" s="58">
        <v>79.150000000000006</v>
      </c>
      <c r="U6" s="58">
        <v>79.150000000000006</v>
      </c>
      <c r="V6" s="58">
        <v>79.150000000000006</v>
      </c>
      <c r="W6" s="59">
        <f>AVERAGE(C6,D6,H6,J6,R6,S6,T6,U6,V6)</f>
        <v>79.149999999999991</v>
      </c>
    </row>
    <row r="7" spans="1:24" ht="41.25" customHeight="1">
      <c r="A7" s="34" t="s">
        <v>36</v>
      </c>
      <c r="B7" s="35" t="s">
        <v>37</v>
      </c>
      <c r="C7" s="60">
        <v>71.87</v>
      </c>
      <c r="D7" s="60"/>
      <c r="E7" s="60"/>
      <c r="F7" s="60"/>
      <c r="G7" s="60"/>
      <c r="H7" s="60">
        <v>71.87</v>
      </c>
      <c r="I7" s="60"/>
      <c r="J7" s="60"/>
      <c r="K7" s="60"/>
      <c r="L7" s="60"/>
      <c r="M7" s="60"/>
      <c r="N7" s="60" t="s">
        <v>36</v>
      </c>
      <c r="O7" s="60" t="s">
        <v>38</v>
      </c>
      <c r="P7" s="60"/>
      <c r="Q7" s="60"/>
      <c r="R7" s="60"/>
      <c r="S7" s="60">
        <v>71.87</v>
      </c>
      <c r="T7" s="60"/>
      <c r="U7" s="60">
        <v>71.87</v>
      </c>
      <c r="V7" s="60"/>
      <c r="W7" s="61">
        <f>AVERAGE(C7,H7,S7,U7,V7)</f>
        <v>71.87</v>
      </c>
    </row>
    <row r="8" spans="1:24" ht="64.5" customHeight="1">
      <c r="A8" s="54" t="s">
        <v>39</v>
      </c>
      <c r="B8" s="53" t="s">
        <v>40</v>
      </c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 t="s">
        <v>39</v>
      </c>
      <c r="O8" s="58" t="s">
        <v>40</v>
      </c>
      <c r="P8" s="58"/>
      <c r="Q8" s="58"/>
      <c r="R8" s="58"/>
      <c r="S8" s="58">
        <v>73.069999999999993</v>
      </c>
      <c r="T8" s="58"/>
      <c r="U8" s="58">
        <v>73.069999999999993</v>
      </c>
      <c r="V8" s="58">
        <v>73.069999999999993</v>
      </c>
      <c r="W8" s="59">
        <f>AVERAGE(S8,U8,V8)</f>
        <v>73.069999999999993</v>
      </c>
    </row>
    <row r="9" spans="1:24" ht="53.25" customHeight="1">
      <c r="A9" s="34" t="s">
        <v>41</v>
      </c>
      <c r="B9" s="35" t="s">
        <v>42</v>
      </c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 t="s">
        <v>41</v>
      </c>
      <c r="O9" s="60" t="s">
        <v>42</v>
      </c>
      <c r="P9" s="60"/>
      <c r="Q9" s="60"/>
      <c r="R9" s="60"/>
      <c r="S9" s="60">
        <v>87.45</v>
      </c>
      <c r="T9" s="60">
        <v>87.45</v>
      </c>
      <c r="U9" s="60"/>
      <c r="V9" s="60"/>
      <c r="W9" s="61">
        <f>AVERAGE(S9,T9)</f>
        <v>87.45</v>
      </c>
    </row>
    <row r="10" spans="1:24" ht="64.5" customHeight="1">
      <c r="A10" s="54" t="s">
        <v>43</v>
      </c>
      <c r="B10" s="53" t="s">
        <v>44</v>
      </c>
      <c r="C10" s="58"/>
      <c r="D10" s="58"/>
      <c r="E10" s="58"/>
      <c r="F10" s="58"/>
      <c r="G10" s="58"/>
      <c r="H10" s="58">
        <v>75.31</v>
      </c>
      <c r="I10" s="58">
        <v>75.31</v>
      </c>
      <c r="J10" s="58">
        <v>75.31</v>
      </c>
      <c r="K10" s="58"/>
      <c r="L10" s="58"/>
      <c r="M10" s="58"/>
      <c r="N10" s="58" t="s">
        <v>43</v>
      </c>
      <c r="O10" s="58" t="s">
        <v>44</v>
      </c>
      <c r="P10" s="58"/>
      <c r="Q10" s="58"/>
      <c r="R10" s="58"/>
      <c r="S10" s="58"/>
      <c r="T10" s="58"/>
      <c r="U10" s="58"/>
      <c r="V10" s="58"/>
      <c r="W10" s="59">
        <f>AVERAGE(H10,I10,J10)</f>
        <v>75.31</v>
      </c>
    </row>
    <row r="11" spans="1:24" ht="43.5" customHeight="1">
      <c r="A11" s="34" t="s">
        <v>45</v>
      </c>
      <c r="B11" s="53" t="s">
        <v>46</v>
      </c>
      <c r="C11" s="58"/>
      <c r="D11" s="58"/>
      <c r="E11" s="58"/>
      <c r="F11" s="58"/>
      <c r="G11" s="58"/>
      <c r="H11" s="58">
        <v>81.17</v>
      </c>
      <c r="I11" s="58">
        <v>81.17</v>
      </c>
      <c r="J11" s="58">
        <v>81.17</v>
      </c>
      <c r="K11" s="58"/>
      <c r="L11" s="58"/>
      <c r="M11" s="58"/>
      <c r="N11" s="58" t="s">
        <v>45</v>
      </c>
      <c r="O11" s="58" t="s">
        <v>46</v>
      </c>
      <c r="P11" s="58"/>
      <c r="Q11" s="58">
        <v>81.17</v>
      </c>
      <c r="R11" s="58"/>
      <c r="S11" s="58"/>
      <c r="T11" s="58"/>
      <c r="U11" s="58"/>
      <c r="V11" s="58"/>
      <c r="W11" s="59">
        <f>AVERAGE(H11,I11,J11,Q11)</f>
        <v>81.17</v>
      </c>
    </row>
    <row r="12" spans="1:24" ht="64.5" customHeight="1">
      <c r="A12" s="54" t="s">
        <v>47</v>
      </c>
      <c r="B12" s="35" t="s">
        <v>48</v>
      </c>
      <c r="C12" s="60"/>
      <c r="D12" s="60"/>
      <c r="E12" s="60">
        <v>71.06</v>
      </c>
      <c r="F12" s="60">
        <v>71.06</v>
      </c>
      <c r="G12" s="60">
        <v>71.06</v>
      </c>
      <c r="H12" s="60"/>
      <c r="I12" s="60">
        <v>71.06</v>
      </c>
      <c r="J12" s="60">
        <v>71.06</v>
      </c>
      <c r="K12" s="60"/>
      <c r="L12" s="60"/>
      <c r="M12" s="60"/>
      <c r="N12" s="60" t="s">
        <v>47</v>
      </c>
      <c r="O12" s="60" t="s">
        <v>48</v>
      </c>
      <c r="P12" s="60"/>
      <c r="Q12" s="60"/>
      <c r="R12" s="60">
        <v>71.06</v>
      </c>
      <c r="S12" s="60"/>
      <c r="T12" s="60"/>
      <c r="U12" s="60"/>
      <c r="V12" s="60"/>
      <c r="W12" s="61">
        <f>AVERAGE(E12,F12,G12,I12,J12,R12)</f>
        <v>71.06</v>
      </c>
    </row>
    <row r="13" spans="1:24" ht="49.5" customHeight="1">
      <c r="A13" s="34" t="s">
        <v>49</v>
      </c>
      <c r="B13" s="53" t="s">
        <v>50</v>
      </c>
      <c r="C13" s="58"/>
      <c r="D13" s="58">
        <v>85.42</v>
      </c>
      <c r="E13" s="58"/>
      <c r="F13" s="58"/>
      <c r="G13" s="58"/>
      <c r="H13" s="58"/>
      <c r="I13" s="58"/>
      <c r="J13" s="58"/>
      <c r="K13" s="58"/>
      <c r="L13" s="58"/>
      <c r="M13" s="58"/>
      <c r="N13" s="58" t="s">
        <v>49</v>
      </c>
      <c r="O13" s="58" t="s">
        <v>50</v>
      </c>
      <c r="P13" s="58"/>
      <c r="Q13" s="58"/>
      <c r="R13" s="58"/>
      <c r="S13" s="58">
        <v>85.42</v>
      </c>
      <c r="T13" s="58"/>
      <c r="U13" s="58">
        <v>85.42</v>
      </c>
      <c r="V13" s="58">
        <v>85.42</v>
      </c>
      <c r="W13" s="59">
        <f>AVERAGE(D13,S13,U13,V13)</f>
        <v>85.42</v>
      </c>
    </row>
    <row r="14" spans="1:24" ht="45" customHeight="1">
      <c r="A14" s="54">
        <v>86.64</v>
      </c>
      <c r="B14" s="35" t="s">
        <v>51</v>
      </c>
      <c r="C14" s="60">
        <v>88.46</v>
      </c>
      <c r="D14" s="60"/>
      <c r="E14" s="60"/>
      <c r="F14" s="60"/>
      <c r="G14" s="60"/>
      <c r="H14" s="60">
        <v>88.46</v>
      </c>
      <c r="I14" s="60"/>
      <c r="J14" s="60"/>
      <c r="K14" s="60"/>
      <c r="L14" s="60"/>
      <c r="M14" s="60"/>
      <c r="N14" s="60" t="s">
        <v>52</v>
      </c>
      <c r="O14" s="60" t="s">
        <v>51</v>
      </c>
      <c r="P14" s="60">
        <v>88.46</v>
      </c>
      <c r="Q14" s="60">
        <v>88.46</v>
      </c>
      <c r="R14" s="60">
        <v>88.46</v>
      </c>
      <c r="S14" s="60"/>
      <c r="T14" s="60"/>
      <c r="U14" s="60"/>
      <c r="V14" s="60"/>
      <c r="W14" s="61">
        <f>AVERAGE(C14,H14,P14,Q14,R14)</f>
        <v>88.46</v>
      </c>
    </row>
    <row r="15" spans="1:24" ht="42" customHeight="1">
      <c r="A15" s="34" t="s">
        <v>53</v>
      </c>
      <c r="B15" s="55" t="s">
        <v>54</v>
      </c>
      <c r="C15" s="62"/>
      <c r="D15" s="62">
        <v>88.26</v>
      </c>
      <c r="E15" s="62"/>
      <c r="F15" s="62"/>
      <c r="G15" s="62"/>
      <c r="H15" s="62"/>
      <c r="I15" s="62"/>
      <c r="J15" s="62"/>
      <c r="K15" s="62"/>
      <c r="L15" s="62"/>
      <c r="M15" s="62"/>
      <c r="N15" s="62" t="s">
        <v>53</v>
      </c>
      <c r="O15" s="62" t="s">
        <v>54</v>
      </c>
      <c r="P15" s="62">
        <v>88.26</v>
      </c>
      <c r="Q15" s="62"/>
      <c r="R15" s="62"/>
      <c r="S15" s="62">
        <v>88.26</v>
      </c>
      <c r="T15" s="62"/>
      <c r="U15" s="62">
        <v>88.26</v>
      </c>
      <c r="V15" s="62">
        <v>88.26</v>
      </c>
      <c r="W15" s="63">
        <f>AVERAGE(D15,P15,S15,U15,V15)</f>
        <v>88.26</v>
      </c>
    </row>
    <row r="16" spans="1:24" s="98" customFormat="1" ht="17.25" customHeight="1">
      <c r="B16" s="98" t="s">
        <v>55</v>
      </c>
      <c r="C16" s="99">
        <f>AVERAGE(C4:C15)</f>
        <v>81.53</v>
      </c>
      <c r="D16" s="101">
        <f t="shared" ref="D16:W16" si="0">AVERAGE(D4:D15)</f>
        <v>83.855000000000004</v>
      </c>
      <c r="E16" s="100">
        <f t="shared" si="0"/>
        <v>71.06</v>
      </c>
      <c r="F16" s="100">
        <f t="shared" si="0"/>
        <v>71.06</v>
      </c>
      <c r="G16" s="100">
        <f t="shared" si="0"/>
        <v>71.06</v>
      </c>
      <c r="H16" s="99">
        <f t="shared" si="0"/>
        <v>80.433333333333337</v>
      </c>
      <c r="I16" s="99">
        <f t="shared" si="0"/>
        <v>79.354000000000013</v>
      </c>
      <c r="J16" s="100">
        <f t="shared" si="0"/>
        <v>76.672499999999999</v>
      </c>
      <c r="K16" s="101">
        <f t="shared" si="0"/>
        <v>86.64</v>
      </c>
      <c r="L16" s="101" t="e">
        <f t="shared" si="0"/>
        <v>#DIV/0!</v>
      </c>
      <c r="M16" s="101" t="e">
        <f t="shared" si="0"/>
        <v>#DIV/0!</v>
      </c>
      <c r="N16" s="101" t="e">
        <f t="shared" si="0"/>
        <v>#DIV/0!</v>
      </c>
      <c r="O16" s="101" t="e">
        <f t="shared" si="0"/>
        <v>#DIV/0!</v>
      </c>
      <c r="P16" s="101">
        <f t="shared" si="0"/>
        <v>87.786666666666676</v>
      </c>
      <c r="Q16" s="101">
        <f t="shared" si="0"/>
        <v>85.423333333333332</v>
      </c>
      <c r="R16" s="99">
        <f t="shared" si="0"/>
        <v>80.314999999999998</v>
      </c>
      <c r="S16" s="99">
        <f t="shared" si="0"/>
        <v>81.806249999999991</v>
      </c>
      <c r="T16" s="99">
        <f t="shared" si="0"/>
        <v>83.300000000000011</v>
      </c>
      <c r="U16" s="99">
        <f t="shared" si="0"/>
        <v>81</v>
      </c>
      <c r="V16" s="99">
        <f t="shared" si="0"/>
        <v>82.521666666666675</v>
      </c>
      <c r="W16" s="99">
        <f>AVERAGE(W4:W15)</f>
        <v>80.870833333333323</v>
      </c>
      <c r="X16" s="98" t="e">
        <f>_xlfn.PERCENTRANK.INC(C16:W16,50)</f>
        <v>#DIV/0!</v>
      </c>
    </row>
    <row r="17" spans="1:23">
      <c r="A17" s="130"/>
      <c r="B17" s="127" t="s">
        <v>5</v>
      </c>
      <c r="C17" s="124" t="s">
        <v>2</v>
      </c>
      <c r="D17" s="124"/>
      <c r="E17" s="124" t="s">
        <v>3</v>
      </c>
      <c r="F17" s="124"/>
      <c r="G17" s="124"/>
      <c r="H17" s="124" t="s">
        <v>4</v>
      </c>
      <c r="I17" s="124"/>
      <c r="J17" s="124"/>
      <c r="K17" s="124"/>
      <c r="L17" s="93"/>
      <c r="M17" s="93"/>
      <c r="N17" s="93"/>
      <c r="O17" s="126" t="s">
        <v>5</v>
      </c>
      <c r="P17" s="124" t="s">
        <v>6</v>
      </c>
      <c r="Q17" s="124"/>
      <c r="R17" s="124"/>
      <c r="S17" s="124" t="s">
        <v>56</v>
      </c>
      <c r="T17" s="124"/>
      <c r="U17" s="124"/>
      <c r="V17" s="124"/>
      <c r="W17" s="93"/>
    </row>
    <row r="18" spans="1:23" ht="38.25">
      <c r="A18" s="130"/>
      <c r="B18" s="127"/>
      <c r="C18" s="93" t="s">
        <v>9</v>
      </c>
      <c r="D18" s="93" t="s">
        <v>57</v>
      </c>
      <c r="E18" s="93" t="s">
        <v>58</v>
      </c>
      <c r="F18" s="93" t="s">
        <v>59</v>
      </c>
      <c r="G18" s="93" t="s">
        <v>60</v>
      </c>
      <c r="H18" s="93" t="s">
        <v>14</v>
      </c>
      <c r="I18" s="93" t="s">
        <v>15</v>
      </c>
      <c r="J18" s="93" t="s">
        <v>16</v>
      </c>
      <c r="K18" s="93" t="s">
        <v>17</v>
      </c>
      <c r="L18" s="93"/>
      <c r="M18" s="93"/>
      <c r="N18" s="93"/>
      <c r="O18" s="126"/>
      <c r="P18" s="93" t="s">
        <v>22</v>
      </c>
      <c r="Q18" s="93" t="s">
        <v>23</v>
      </c>
      <c r="R18" s="93" t="s">
        <v>24</v>
      </c>
      <c r="S18" s="93" t="s">
        <v>25</v>
      </c>
      <c r="T18" s="93" t="s">
        <v>26</v>
      </c>
      <c r="U18" s="93" t="s">
        <v>27</v>
      </c>
      <c r="V18" s="93" t="s">
        <v>28</v>
      </c>
      <c r="W18" s="93"/>
    </row>
    <row r="19" spans="1:23">
      <c r="A19" s="46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</row>
    <row r="20" spans="1:23" ht="15.75" customHeight="1">
      <c r="A20" s="129" t="s">
        <v>61</v>
      </c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</row>
    <row r="23" spans="1:23">
      <c r="B23" s="43" t="s">
        <v>62</v>
      </c>
      <c r="C23" s="121" t="s">
        <v>63</v>
      </c>
      <c r="D23" s="121" t="s">
        <v>64</v>
      </c>
      <c r="E23" s="121" t="s">
        <v>65</v>
      </c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</row>
    <row r="24" spans="1:23">
      <c r="B24" s="107">
        <v>10</v>
      </c>
      <c r="C24" s="104">
        <v>87.786666670000002</v>
      </c>
      <c r="D24" s="109">
        <v>1</v>
      </c>
      <c r="E24" s="102">
        <v>1</v>
      </c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</row>
    <row r="25" spans="1:23">
      <c r="B25" s="107">
        <v>9</v>
      </c>
      <c r="C25" s="104">
        <v>86.64</v>
      </c>
      <c r="D25" s="109">
        <v>2</v>
      </c>
      <c r="E25" s="102">
        <v>0.92800000000000005</v>
      </c>
      <c r="F25" s="121" t="s">
        <v>66</v>
      </c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</row>
    <row r="26" spans="1:23">
      <c r="B26" s="107">
        <v>11</v>
      </c>
      <c r="C26" s="104">
        <v>85.423333330000006</v>
      </c>
      <c r="D26" s="109">
        <v>3</v>
      </c>
      <c r="E26" s="102">
        <v>0.85699999999999998</v>
      </c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</row>
    <row r="27" spans="1:23">
      <c r="B27" s="107">
        <v>2</v>
      </c>
      <c r="C27" s="104">
        <v>83.855000000000004</v>
      </c>
      <c r="D27" s="109">
        <v>4</v>
      </c>
      <c r="E27" s="102">
        <v>0.78500000000000003</v>
      </c>
      <c r="F27" s="121"/>
      <c r="G27" s="122" t="s">
        <v>67</v>
      </c>
      <c r="H27" s="122"/>
      <c r="I27" s="122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</row>
    <row r="28" spans="1:23">
      <c r="B28" s="87">
        <v>14</v>
      </c>
      <c r="C28" s="106">
        <v>83.3</v>
      </c>
      <c r="D28" s="88">
        <v>5</v>
      </c>
      <c r="E28" s="89">
        <v>0.71399999999999997</v>
      </c>
      <c r="F28" s="121"/>
      <c r="G28" s="122"/>
      <c r="H28" s="122"/>
      <c r="I28" s="122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</row>
    <row r="29" spans="1:23">
      <c r="B29" s="43">
        <v>13</v>
      </c>
      <c r="C29" s="104">
        <v>81.806250000000006</v>
      </c>
      <c r="D29" s="121">
        <v>6</v>
      </c>
      <c r="E29" s="86">
        <v>0.64200000000000002</v>
      </c>
      <c r="F29" s="121"/>
      <c r="G29" s="122"/>
      <c r="H29" s="122"/>
      <c r="I29" s="122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</row>
    <row r="30" spans="1:23">
      <c r="B30" s="43">
        <v>1</v>
      </c>
      <c r="C30" s="104">
        <v>81.53</v>
      </c>
      <c r="D30" s="121">
        <v>7</v>
      </c>
      <c r="E30" s="86">
        <v>0.57099999999999995</v>
      </c>
      <c r="F30" s="121"/>
      <c r="G30" s="122"/>
      <c r="H30" s="122"/>
      <c r="I30" s="122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</row>
    <row r="31" spans="1:23">
      <c r="B31" s="43">
        <v>15</v>
      </c>
      <c r="C31" s="104">
        <v>81</v>
      </c>
      <c r="D31" s="121">
        <v>8</v>
      </c>
      <c r="E31" s="86">
        <v>0.5</v>
      </c>
      <c r="F31" s="121"/>
      <c r="G31" s="122"/>
      <c r="H31" s="122"/>
      <c r="I31" s="122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</row>
    <row r="32" spans="1:23">
      <c r="B32" s="41">
        <v>6</v>
      </c>
      <c r="C32" s="104">
        <v>80.433333329999996</v>
      </c>
      <c r="D32" s="121">
        <v>9</v>
      </c>
      <c r="E32" s="86">
        <v>0.42799999999999999</v>
      </c>
      <c r="F32" s="121"/>
      <c r="G32" s="122"/>
      <c r="H32" s="122"/>
      <c r="I32" s="122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</row>
    <row r="33" spans="2:9" ht="12.75" customHeight="1">
      <c r="B33" s="43">
        <v>12</v>
      </c>
      <c r="C33" s="104">
        <v>80.314999999999998</v>
      </c>
      <c r="D33" s="121">
        <v>10</v>
      </c>
      <c r="E33" s="86">
        <v>0.35699999999999998</v>
      </c>
      <c r="F33" s="121"/>
      <c r="G33" s="122"/>
      <c r="H33" s="122"/>
      <c r="I33" s="122"/>
    </row>
    <row r="34" spans="2:9">
      <c r="B34" s="87">
        <v>7</v>
      </c>
      <c r="C34" s="106">
        <v>79.353999999999999</v>
      </c>
      <c r="D34" s="88">
        <v>11</v>
      </c>
      <c r="E34" s="89">
        <v>0.28499999999999998</v>
      </c>
      <c r="F34" s="121"/>
      <c r="G34" s="122"/>
      <c r="H34" s="122"/>
      <c r="I34" s="122"/>
    </row>
    <row r="35" spans="2:9">
      <c r="B35" s="107">
        <v>8</v>
      </c>
      <c r="C35" s="104">
        <v>76.672499999999999</v>
      </c>
      <c r="D35" s="109">
        <v>12</v>
      </c>
      <c r="E35" s="103">
        <v>0.214</v>
      </c>
      <c r="F35" s="121"/>
      <c r="G35" s="122"/>
      <c r="H35" s="122"/>
      <c r="I35" s="122"/>
    </row>
    <row r="36" spans="2:9">
      <c r="B36" s="108">
        <v>3</v>
      </c>
      <c r="C36" s="105">
        <v>71.06</v>
      </c>
      <c r="D36" s="110">
        <v>13</v>
      </c>
      <c r="E36" s="103">
        <v>0</v>
      </c>
      <c r="F36" s="121"/>
      <c r="G36" s="121"/>
      <c r="H36" s="121"/>
      <c r="I36" s="121"/>
    </row>
    <row r="37" spans="2:9">
      <c r="B37" s="107">
        <v>4</v>
      </c>
      <c r="C37" s="104">
        <v>71.06</v>
      </c>
      <c r="D37" s="109">
        <v>13</v>
      </c>
      <c r="E37" s="103">
        <v>0</v>
      </c>
      <c r="F37" s="121" t="s">
        <v>68</v>
      </c>
      <c r="G37" s="121"/>
      <c r="H37" s="121"/>
      <c r="I37" s="121"/>
    </row>
    <row r="38" spans="2:9">
      <c r="B38" s="107">
        <v>5</v>
      </c>
      <c r="C38" s="104">
        <v>71.06</v>
      </c>
      <c r="D38" s="109">
        <v>13</v>
      </c>
      <c r="E38" s="103">
        <v>0</v>
      </c>
      <c r="F38" s="121"/>
      <c r="G38" s="121"/>
      <c r="H38" s="121"/>
      <c r="I38" s="121"/>
    </row>
    <row r="39" spans="2:9">
      <c r="B39" s="41"/>
      <c r="C39" s="121"/>
      <c r="D39" s="121"/>
      <c r="E39" s="86"/>
      <c r="F39" s="121"/>
      <c r="G39" s="121"/>
      <c r="H39" s="121"/>
      <c r="I39" s="121"/>
    </row>
    <row r="40" spans="2:9">
      <c r="C40" s="121"/>
      <c r="D40" s="121"/>
      <c r="E40" s="86"/>
      <c r="F40" s="121"/>
      <c r="G40" s="121"/>
      <c r="H40" s="121"/>
      <c r="I40" s="121"/>
    </row>
    <row r="49" spans="2:2">
      <c r="B49" s="41"/>
    </row>
  </sheetData>
  <mergeCells count="18">
    <mergeCell ref="A20:W20"/>
    <mergeCell ref="A17:A18"/>
    <mergeCell ref="G27:I35"/>
    <mergeCell ref="A1:W1"/>
    <mergeCell ref="S17:V17"/>
    <mergeCell ref="B19:L19"/>
    <mergeCell ref="M19:W19"/>
    <mergeCell ref="B17:B18"/>
    <mergeCell ref="C17:D17"/>
    <mergeCell ref="E17:G17"/>
    <mergeCell ref="H17:K17"/>
    <mergeCell ref="O17:O18"/>
    <mergeCell ref="P17:R17"/>
    <mergeCell ref="S2:V2"/>
    <mergeCell ref="C2:D2"/>
    <mergeCell ref="E2:G2"/>
    <mergeCell ref="H2:K2"/>
    <mergeCell ref="P2:R2"/>
  </mergeCells>
  <hyperlinks>
    <hyperlink ref="A20" r:id="rId1" xr:uid="{00000000-0004-0000-0000-000000000000}"/>
  </hyperlinks>
  <pageMargins left="0.7" right="0.7" top="0.75" bottom="0.75" header="0.3" footer="0.3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9"/>
  <sheetViews>
    <sheetView zoomScale="112" zoomScaleNormal="112" workbookViewId="0">
      <selection activeCell="E3" sqref="E3"/>
    </sheetView>
  </sheetViews>
  <sheetFormatPr defaultRowHeight="12.75"/>
  <cols>
    <col min="1" max="1" width="3.28515625" style="45" customWidth="1"/>
    <col min="2" max="2" width="15.140625" style="43" customWidth="1"/>
    <col min="3" max="7" width="11.7109375" style="56" customWidth="1"/>
    <col min="8" max="8" width="12.42578125" style="45" customWidth="1"/>
    <col min="9" max="9" width="3.5703125" style="45" customWidth="1"/>
    <col min="10" max="16384" width="9.140625" style="45"/>
  </cols>
  <sheetData>
    <row r="1" spans="1:9" ht="15" customHeight="1">
      <c r="A1" s="123" t="s">
        <v>0</v>
      </c>
      <c r="B1" s="123"/>
      <c r="C1" s="123"/>
      <c r="D1" s="123"/>
      <c r="E1" s="123"/>
      <c r="F1" s="123"/>
      <c r="G1" s="123"/>
      <c r="H1" s="123"/>
      <c r="I1" s="123"/>
    </row>
    <row r="2" spans="1:9" s="49" customFormat="1" ht="24" customHeight="1">
      <c r="B2" s="91" t="s">
        <v>1</v>
      </c>
      <c r="C2" s="128" t="s">
        <v>2</v>
      </c>
      <c r="D2" s="128"/>
      <c r="E2" s="128" t="s">
        <v>3</v>
      </c>
      <c r="F2" s="128"/>
      <c r="G2" s="128"/>
      <c r="H2" s="57" t="s">
        <v>8</v>
      </c>
    </row>
    <row r="3" spans="1:9" s="44" customFormat="1" ht="52.5" customHeight="1">
      <c r="B3" s="50" t="s">
        <v>5</v>
      </c>
      <c r="C3" s="50" t="s">
        <v>9</v>
      </c>
      <c r="D3" s="50" t="s">
        <v>10</v>
      </c>
      <c r="E3" s="50" t="s">
        <v>11</v>
      </c>
      <c r="F3" s="50" t="s">
        <v>12</v>
      </c>
      <c r="G3" s="50" t="s">
        <v>13</v>
      </c>
      <c r="H3" s="51" t="s">
        <v>29</v>
      </c>
    </row>
    <row r="4" spans="1:9" ht="39.75" customHeight="1">
      <c r="A4" s="52" t="s">
        <v>30</v>
      </c>
      <c r="B4" s="53" t="s">
        <v>31</v>
      </c>
      <c r="C4" s="58">
        <v>86.64</v>
      </c>
      <c r="D4" s="58"/>
      <c r="E4" s="58"/>
      <c r="F4" s="58"/>
      <c r="G4" s="58"/>
      <c r="H4" s="59">
        <v>86.64</v>
      </c>
    </row>
    <row r="5" spans="1:9" ht="42.75" customHeight="1">
      <c r="A5" s="34" t="s">
        <v>32</v>
      </c>
      <c r="B5" s="35" t="s">
        <v>33</v>
      </c>
      <c r="C5" s="60"/>
      <c r="D5" s="60">
        <v>82.59</v>
      </c>
      <c r="E5" s="60"/>
      <c r="F5" s="60"/>
      <c r="G5" s="60"/>
      <c r="H5" s="65">
        <v>82.590000000000018</v>
      </c>
    </row>
    <row r="6" spans="1:9" ht="41.25" customHeight="1">
      <c r="A6" s="54" t="s">
        <v>34</v>
      </c>
      <c r="B6" s="53" t="s">
        <v>35</v>
      </c>
      <c r="C6" s="58">
        <v>79.150000000000006</v>
      </c>
      <c r="D6" s="58">
        <v>79.150000000000006</v>
      </c>
      <c r="E6" s="58"/>
      <c r="F6" s="58"/>
      <c r="G6" s="58"/>
      <c r="H6" s="64">
        <v>79.149999999999991</v>
      </c>
    </row>
    <row r="7" spans="1:9" ht="41.25" customHeight="1">
      <c r="A7" s="34" t="s">
        <v>36</v>
      </c>
      <c r="B7" s="35" t="s">
        <v>37</v>
      </c>
      <c r="C7" s="60">
        <v>71.87</v>
      </c>
      <c r="D7" s="60"/>
      <c r="E7" s="60"/>
      <c r="F7" s="60"/>
      <c r="G7" s="60"/>
      <c r="H7" s="65">
        <v>71.87</v>
      </c>
    </row>
    <row r="8" spans="1:9" ht="64.5" customHeight="1">
      <c r="A8" s="54" t="s">
        <v>39</v>
      </c>
      <c r="B8" s="53" t="s">
        <v>40</v>
      </c>
      <c r="C8" s="58"/>
      <c r="D8" s="58"/>
      <c r="E8" s="58"/>
      <c r="F8" s="58"/>
      <c r="G8" s="58"/>
      <c r="H8" s="64">
        <v>73.069999999999993</v>
      </c>
    </row>
    <row r="9" spans="1:9" ht="53.25" customHeight="1">
      <c r="A9" s="34" t="s">
        <v>41</v>
      </c>
      <c r="B9" s="35" t="s">
        <v>42</v>
      </c>
      <c r="C9" s="60"/>
      <c r="D9" s="60"/>
      <c r="E9" s="60"/>
      <c r="F9" s="60"/>
      <c r="G9" s="60"/>
      <c r="H9" s="65">
        <v>87.45</v>
      </c>
    </row>
    <row r="10" spans="1:9" ht="64.5" customHeight="1">
      <c r="A10" s="54" t="s">
        <v>43</v>
      </c>
      <c r="B10" s="53" t="s">
        <v>44</v>
      </c>
      <c r="C10" s="58"/>
      <c r="D10" s="58"/>
      <c r="E10" s="58"/>
      <c r="F10" s="58"/>
      <c r="G10" s="58"/>
      <c r="H10" s="64">
        <v>75.31</v>
      </c>
    </row>
    <row r="11" spans="1:9" ht="39.75" customHeight="1">
      <c r="A11" s="34" t="s">
        <v>45</v>
      </c>
      <c r="B11" s="53" t="s">
        <v>46</v>
      </c>
      <c r="C11" s="58"/>
      <c r="D11" s="58"/>
      <c r="E11" s="58"/>
      <c r="F11" s="58"/>
      <c r="G11" s="58"/>
      <c r="H11" s="64">
        <v>81.17</v>
      </c>
    </row>
    <row r="12" spans="1:9" ht="64.5" customHeight="1">
      <c r="A12" s="54" t="s">
        <v>47</v>
      </c>
      <c r="B12" s="35" t="s">
        <v>48</v>
      </c>
      <c r="C12" s="60"/>
      <c r="D12" s="60"/>
      <c r="E12" s="60">
        <v>71.06</v>
      </c>
      <c r="F12" s="60">
        <v>71.06</v>
      </c>
      <c r="G12" s="60">
        <v>71.06</v>
      </c>
      <c r="H12" s="65">
        <v>71.06</v>
      </c>
    </row>
    <row r="13" spans="1:9" ht="49.5" customHeight="1">
      <c r="A13" s="34" t="s">
        <v>49</v>
      </c>
      <c r="B13" s="53" t="s">
        <v>50</v>
      </c>
      <c r="C13" s="58"/>
      <c r="D13" s="58">
        <v>85.42</v>
      </c>
      <c r="E13" s="58"/>
      <c r="F13" s="58"/>
      <c r="G13" s="58"/>
      <c r="H13" s="64">
        <v>85.42</v>
      </c>
    </row>
    <row r="14" spans="1:9" ht="45" customHeight="1">
      <c r="A14" s="54">
        <v>86.64</v>
      </c>
      <c r="B14" s="35" t="s">
        <v>51</v>
      </c>
      <c r="C14" s="60">
        <v>88.46</v>
      </c>
      <c r="D14" s="60"/>
      <c r="E14" s="60"/>
      <c r="F14" s="60"/>
      <c r="G14" s="60"/>
      <c r="H14" s="65">
        <v>88.46</v>
      </c>
    </row>
    <row r="15" spans="1:9" ht="42" customHeight="1">
      <c r="A15" s="34" t="s">
        <v>53</v>
      </c>
      <c r="B15" s="55" t="s">
        <v>54</v>
      </c>
      <c r="C15" s="62"/>
      <c r="D15" s="62">
        <v>88.26</v>
      </c>
      <c r="E15" s="62"/>
      <c r="F15" s="62"/>
      <c r="G15" s="62"/>
      <c r="H15" s="67">
        <v>88.26</v>
      </c>
    </row>
    <row r="16" spans="1:9" s="44" customFormat="1" ht="17.25" customHeight="1">
      <c r="B16" s="44" t="s">
        <v>55</v>
      </c>
      <c r="C16" s="81">
        <f>AVERAGE(C4:C15)</f>
        <v>81.53</v>
      </c>
      <c r="D16" s="81">
        <f t="shared" ref="D16:H16" si="0">AVERAGE(D4:D15)</f>
        <v>83.855000000000004</v>
      </c>
      <c r="E16" s="81">
        <f t="shared" si="0"/>
        <v>71.06</v>
      </c>
      <c r="F16" s="81">
        <f t="shared" si="0"/>
        <v>71.06</v>
      </c>
      <c r="G16" s="81">
        <f t="shared" si="0"/>
        <v>71.06</v>
      </c>
      <c r="H16" s="81">
        <f t="shared" si="0"/>
        <v>80.870833333333323</v>
      </c>
    </row>
    <row r="17" spans="1:8" ht="12.75" customHeight="1">
      <c r="A17" s="130"/>
      <c r="B17" s="127" t="s">
        <v>5</v>
      </c>
      <c r="C17" s="124" t="s">
        <v>2</v>
      </c>
      <c r="D17" s="124"/>
      <c r="E17" s="134" t="s">
        <v>3</v>
      </c>
      <c r="F17" s="135"/>
      <c r="G17" s="135"/>
      <c r="H17" s="46"/>
    </row>
    <row r="18" spans="1:8" ht="28.5" customHeight="1">
      <c r="A18" s="130"/>
      <c r="B18" s="127"/>
      <c r="C18" s="93" t="s">
        <v>9</v>
      </c>
      <c r="D18" s="93" t="s">
        <v>57</v>
      </c>
      <c r="E18" s="93" t="s">
        <v>58</v>
      </c>
      <c r="F18" s="93" t="s">
        <v>59</v>
      </c>
      <c r="G18" s="95" t="s">
        <v>60</v>
      </c>
      <c r="H18" s="46"/>
    </row>
    <row r="19" spans="1:8" ht="25.5" customHeight="1">
      <c r="A19" s="131" t="s">
        <v>61</v>
      </c>
      <c r="B19" s="132"/>
      <c r="C19" s="132"/>
      <c r="D19" s="132"/>
      <c r="E19" s="132"/>
      <c r="F19" s="132"/>
      <c r="G19" s="132"/>
      <c r="H19" s="133"/>
    </row>
    <row r="32" spans="1:8">
      <c r="B32" s="41"/>
      <c r="C32" s="121"/>
      <c r="D32" s="121"/>
      <c r="E32" s="121"/>
      <c r="F32" s="121"/>
      <c r="G32" s="121"/>
    </row>
    <row r="39" spans="2:2">
      <c r="B39" s="41"/>
    </row>
    <row r="49" spans="2:2">
      <c r="B49" s="41"/>
    </row>
  </sheetData>
  <mergeCells count="8">
    <mergeCell ref="C2:D2"/>
    <mergeCell ref="E2:G2"/>
    <mergeCell ref="A1:I1"/>
    <mergeCell ref="A19:H19"/>
    <mergeCell ref="A17:A18"/>
    <mergeCell ref="B17:B18"/>
    <mergeCell ref="C17:D17"/>
    <mergeCell ref="E17:G17"/>
  </mergeCells>
  <hyperlinks>
    <hyperlink ref="A19" r:id="rId1" xr:uid="{00000000-0004-0000-0100-000000000000}"/>
  </hyperlinks>
  <printOptions horizontalCentered="1" gridLines="1"/>
  <pageMargins left="0.7" right="0.7" top="0.75" bottom="0.75" header="0.3" footer="0.3"/>
  <pageSetup paperSize="150" scale="80" orientation="portrait" horizontalDpi="300" verticalDpi="3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9"/>
  <sheetViews>
    <sheetView topLeftCell="A10" workbookViewId="0">
      <selection activeCell="E16" sqref="E16"/>
    </sheetView>
  </sheetViews>
  <sheetFormatPr defaultRowHeight="12.75"/>
  <cols>
    <col min="1" max="1" width="3.28515625" style="45" customWidth="1"/>
    <col min="2" max="2" width="15.140625" style="43" customWidth="1"/>
    <col min="3" max="6" width="11.7109375" style="56" customWidth="1"/>
    <col min="7" max="10" width="11.7109375" style="56" hidden="1" customWidth="1"/>
    <col min="11" max="13" width="11.7109375" style="56" customWidth="1"/>
    <col min="14" max="14" width="10.7109375" style="45" customWidth="1"/>
    <col min="15" max="16384" width="9.140625" style="45"/>
  </cols>
  <sheetData>
    <row r="1" spans="1:14" ht="15" customHeight="1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</row>
    <row r="2" spans="1:14" s="49" customFormat="1" ht="24" customHeight="1">
      <c r="B2" s="91" t="s">
        <v>1</v>
      </c>
      <c r="C2" s="128" t="s">
        <v>4</v>
      </c>
      <c r="D2" s="128"/>
      <c r="E2" s="128"/>
      <c r="F2" s="128"/>
      <c r="G2" s="91"/>
      <c r="H2" s="91"/>
      <c r="I2" s="91"/>
      <c r="J2" s="91" t="s">
        <v>5</v>
      </c>
      <c r="K2" s="128" t="s">
        <v>6</v>
      </c>
      <c r="L2" s="128"/>
      <c r="M2" s="128"/>
      <c r="N2" s="57" t="s">
        <v>8</v>
      </c>
    </row>
    <row r="3" spans="1:14" s="44" customFormat="1" ht="54" customHeight="1">
      <c r="A3" s="79"/>
      <c r="B3" s="50" t="s">
        <v>5</v>
      </c>
      <c r="C3" s="50" t="s">
        <v>14</v>
      </c>
      <c r="D3" s="50" t="s">
        <v>15</v>
      </c>
      <c r="E3" s="50" t="s">
        <v>16</v>
      </c>
      <c r="F3" s="50" t="s">
        <v>17</v>
      </c>
      <c r="G3" s="50" t="s">
        <v>18</v>
      </c>
      <c r="H3" s="50" t="s">
        <v>19</v>
      </c>
      <c r="I3" s="50" t="s">
        <v>20</v>
      </c>
      <c r="J3" s="50" t="s">
        <v>21</v>
      </c>
      <c r="K3" s="50" t="s">
        <v>22</v>
      </c>
      <c r="L3" s="50" t="s">
        <v>23</v>
      </c>
      <c r="M3" s="50" t="s">
        <v>24</v>
      </c>
      <c r="N3" s="51" t="s">
        <v>29</v>
      </c>
    </row>
    <row r="4" spans="1:14" ht="39.75" customHeight="1">
      <c r="A4" s="52" t="s">
        <v>30</v>
      </c>
      <c r="B4" s="53" t="s">
        <v>31</v>
      </c>
      <c r="C4" s="58">
        <v>86.64</v>
      </c>
      <c r="D4" s="58">
        <v>86.64</v>
      </c>
      <c r="E4" s="58"/>
      <c r="F4" s="58">
        <v>86.64</v>
      </c>
      <c r="G4" s="58"/>
      <c r="H4" s="58"/>
      <c r="I4" s="58" t="s">
        <v>30</v>
      </c>
      <c r="J4" s="58" t="s">
        <v>31</v>
      </c>
      <c r="K4" s="58">
        <v>86.64</v>
      </c>
      <c r="L4" s="58">
        <v>86.64</v>
      </c>
      <c r="M4" s="58"/>
      <c r="N4" s="64">
        <v>86.64</v>
      </c>
    </row>
    <row r="5" spans="1:14" ht="42.75" customHeight="1">
      <c r="A5" s="34" t="s">
        <v>32</v>
      </c>
      <c r="B5" s="35" t="s">
        <v>33</v>
      </c>
      <c r="C5" s="60"/>
      <c r="D5" s="60">
        <v>82.59</v>
      </c>
      <c r="E5" s="60"/>
      <c r="F5" s="60"/>
      <c r="G5" s="60"/>
      <c r="H5" s="60"/>
      <c r="I5" s="60" t="s">
        <v>32</v>
      </c>
      <c r="J5" s="60" t="s">
        <v>33</v>
      </c>
      <c r="K5" s="60"/>
      <c r="L5" s="60"/>
      <c r="M5" s="60">
        <v>82.59</v>
      </c>
      <c r="N5" s="65">
        <v>82.590000000000018</v>
      </c>
    </row>
    <row r="6" spans="1:14" ht="45" customHeight="1">
      <c r="A6" s="54" t="s">
        <v>34</v>
      </c>
      <c r="B6" s="53" t="s">
        <v>35</v>
      </c>
      <c r="C6" s="58">
        <v>79.150000000000006</v>
      </c>
      <c r="D6" s="58"/>
      <c r="E6" s="58">
        <v>79.150000000000006</v>
      </c>
      <c r="F6" s="58"/>
      <c r="G6" s="58"/>
      <c r="H6" s="58"/>
      <c r="I6" s="58" t="s">
        <v>34</v>
      </c>
      <c r="J6" s="58" t="s">
        <v>35</v>
      </c>
      <c r="K6" s="58"/>
      <c r="L6" s="58"/>
      <c r="M6" s="58">
        <v>79.150000000000006</v>
      </c>
      <c r="N6" s="64">
        <v>79.149999999999991</v>
      </c>
    </row>
    <row r="7" spans="1:14" ht="41.25" customHeight="1">
      <c r="A7" s="34" t="s">
        <v>36</v>
      </c>
      <c r="B7" s="35" t="s">
        <v>37</v>
      </c>
      <c r="C7" s="60">
        <v>71.87</v>
      </c>
      <c r="D7" s="60"/>
      <c r="E7" s="60"/>
      <c r="F7" s="60"/>
      <c r="G7" s="60"/>
      <c r="H7" s="60"/>
      <c r="I7" s="60" t="s">
        <v>36</v>
      </c>
      <c r="J7" s="60" t="s">
        <v>38</v>
      </c>
      <c r="K7" s="60"/>
      <c r="L7" s="60"/>
      <c r="M7" s="60"/>
      <c r="N7" s="65">
        <v>71.87</v>
      </c>
    </row>
    <row r="8" spans="1:14" ht="64.5" customHeight="1">
      <c r="A8" s="54" t="s">
        <v>39</v>
      </c>
      <c r="B8" s="53" t="s">
        <v>40</v>
      </c>
      <c r="C8" s="58"/>
      <c r="D8" s="58"/>
      <c r="E8" s="58"/>
      <c r="F8" s="58"/>
      <c r="G8" s="58"/>
      <c r="H8" s="58"/>
      <c r="I8" s="58" t="s">
        <v>39</v>
      </c>
      <c r="J8" s="58" t="s">
        <v>40</v>
      </c>
      <c r="K8" s="58"/>
      <c r="L8" s="58"/>
      <c r="M8" s="58"/>
      <c r="N8" s="64">
        <v>73.069999999999993</v>
      </c>
    </row>
    <row r="9" spans="1:14" ht="53.25" customHeight="1">
      <c r="A9" s="34" t="s">
        <v>41</v>
      </c>
      <c r="B9" s="35" t="s">
        <v>42</v>
      </c>
      <c r="C9" s="60"/>
      <c r="D9" s="60"/>
      <c r="E9" s="60"/>
      <c r="F9" s="60"/>
      <c r="G9" s="60"/>
      <c r="H9" s="60"/>
      <c r="I9" s="60" t="s">
        <v>41</v>
      </c>
      <c r="J9" s="60" t="s">
        <v>42</v>
      </c>
      <c r="K9" s="60"/>
      <c r="L9" s="60"/>
      <c r="M9" s="60"/>
      <c r="N9" s="65">
        <v>87.45</v>
      </c>
    </row>
    <row r="10" spans="1:14" ht="76.5" customHeight="1">
      <c r="A10" s="54" t="s">
        <v>43</v>
      </c>
      <c r="B10" s="53" t="s">
        <v>44</v>
      </c>
      <c r="C10" s="58">
        <v>75.31</v>
      </c>
      <c r="D10" s="58">
        <v>75.31</v>
      </c>
      <c r="E10" s="58">
        <v>75.31</v>
      </c>
      <c r="F10" s="58"/>
      <c r="G10" s="58"/>
      <c r="H10" s="58"/>
      <c r="I10" s="58" t="s">
        <v>43</v>
      </c>
      <c r="J10" s="58" t="s">
        <v>44</v>
      </c>
      <c r="K10" s="58"/>
      <c r="L10" s="58"/>
      <c r="M10" s="58"/>
      <c r="N10" s="64">
        <v>75.31</v>
      </c>
    </row>
    <row r="11" spans="1:14" ht="43.5" customHeight="1">
      <c r="A11" s="34" t="s">
        <v>45</v>
      </c>
      <c r="B11" s="53" t="s">
        <v>46</v>
      </c>
      <c r="C11" s="58">
        <v>81.17</v>
      </c>
      <c r="D11" s="58">
        <v>81.17</v>
      </c>
      <c r="E11" s="58">
        <v>81.17</v>
      </c>
      <c r="F11" s="58"/>
      <c r="G11" s="58"/>
      <c r="H11" s="58"/>
      <c r="I11" s="58" t="s">
        <v>45</v>
      </c>
      <c r="J11" s="58" t="s">
        <v>46</v>
      </c>
      <c r="K11" s="58"/>
      <c r="L11" s="58">
        <v>81.17</v>
      </c>
      <c r="M11" s="58"/>
      <c r="N11" s="64">
        <v>81.17</v>
      </c>
    </row>
    <row r="12" spans="1:14" ht="64.5" customHeight="1">
      <c r="A12" s="54" t="s">
        <v>47</v>
      </c>
      <c r="B12" s="35" t="s">
        <v>48</v>
      </c>
      <c r="C12" s="60"/>
      <c r="D12" s="60">
        <v>71.06</v>
      </c>
      <c r="E12" s="60">
        <v>71.06</v>
      </c>
      <c r="F12" s="60"/>
      <c r="G12" s="60"/>
      <c r="H12" s="60"/>
      <c r="I12" s="60" t="s">
        <v>47</v>
      </c>
      <c r="J12" s="60" t="s">
        <v>48</v>
      </c>
      <c r="K12" s="60"/>
      <c r="L12" s="60"/>
      <c r="M12" s="60">
        <v>71.06</v>
      </c>
      <c r="N12" s="65">
        <v>71.06</v>
      </c>
    </row>
    <row r="13" spans="1:14" ht="49.5" customHeight="1">
      <c r="A13" s="34" t="s">
        <v>49</v>
      </c>
      <c r="B13" s="53" t="s">
        <v>50</v>
      </c>
      <c r="C13" s="58"/>
      <c r="D13" s="58"/>
      <c r="E13" s="58"/>
      <c r="F13" s="58"/>
      <c r="G13" s="58"/>
      <c r="H13" s="58"/>
      <c r="I13" s="58" t="s">
        <v>49</v>
      </c>
      <c r="J13" s="58" t="s">
        <v>50</v>
      </c>
      <c r="K13" s="58"/>
      <c r="L13" s="58"/>
      <c r="M13" s="58"/>
      <c r="N13" s="64">
        <v>85.42</v>
      </c>
    </row>
    <row r="14" spans="1:14" ht="45" customHeight="1">
      <c r="A14" s="54">
        <v>86.64</v>
      </c>
      <c r="B14" s="35" t="s">
        <v>51</v>
      </c>
      <c r="C14" s="60">
        <v>88.46</v>
      </c>
      <c r="D14" s="60"/>
      <c r="E14" s="60"/>
      <c r="F14" s="60"/>
      <c r="G14" s="60"/>
      <c r="H14" s="60"/>
      <c r="I14" s="60" t="s">
        <v>52</v>
      </c>
      <c r="J14" s="60" t="s">
        <v>51</v>
      </c>
      <c r="K14" s="60">
        <v>88.46</v>
      </c>
      <c r="L14" s="60">
        <v>88.46</v>
      </c>
      <c r="M14" s="60">
        <v>88.46</v>
      </c>
      <c r="N14" s="65">
        <v>88.46</v>
      </c>
    </row>
    <row r="15" spans="1:14" ht="42" customHeight="1">
      <c r="A15" s="34" t="s">
        <v>53</v>
      </c>
      <c r="B15" s="55" t="s">
        <v>54</v>
      </c>
      <c r="C15" s="62"/>
      <c r="D15" s="62"/>
      <c r="E15" s="62"/>
      <c r="F15" s="62"/>
      <c r="G15" s="62"/>
      <c r="H15" s="62"/>
      <c r="I15" s="62" t="s">
        <v>53</v>
      </c>
      <c r="J15" s="62" t="s">
        <v>54</v>
      </c>
      <c r="K15" s="62">
        <v>88.26</v>
      </c>
      <c r="L15" s="62"/>
      <c r="M15" s="62"/>
      <c r="N15" s="67">
        <v>88.26</v>
      </c>
    </row>
    <row r="16" spans="1:14" s="44" customFormat="1" ht="17.25" customHeight="1">
      <c r="B16" s="44" t="s">
        <v>55</v>
      </c>
      <c r="C16" s="81">
        <f>AVERAGE(C4:C15)</f>
        <v>80.433333333333337</v>
      </c>
      <c r="D16" s="81">
        <f t="shared" ref="D16:N16" si="0">AVERAGE(D4:D15)</f>
        <v>79.354000000000013</v>
      </c>
      <c r="E16" s="81">
        <f t="shared" si="0"/>
        <v>76.672499999999999</v>
      </c>
      <c r="F16" s="81">
        <f t="shared" si="0"/>
        <v>86.64</v>
      </c>
      <c r="G16" s="81" t="e">
        <f t="shared" si="0"/>
        <v>#DIV/0!</v>
      </c>
      <c r="H16" s="81" t="e">
        <f t="shared" si="0"/>
        <v>#DIV/0!</v>
      </c>
      <c r="I16" s="81" t="e">
        <f t="shared" si="0"/>
        <v>#DIV/0!</v>
      </c>
      <c r="J16" s="81" t="e">
        <f t="shared" si="0"/>
        <v>#DIV/0!</v>
      </c>
      <c r="K16" s="81">
        <f t="shared" si="0"/>
        <v>87.786666666666676</v>
      </c>
      <c r="L16" s="81">
        <f t="shared" si="0"/>
        <v>85.423333333333332</v>
      </c>
      <c r="M16" s="81">
        <f t="shared" si="0"/>
        <v>80.314999999999998</v>
      </c>
      <c r="N16" s="81" t="s">
        <v>69</v>
      </c>
    </row>
    <row r="17" spans="1:14" ht="12.75" customHeight="1">
      <c r="A17" s="130"/>
      <c r="B17" s="127" t="s">
        <v>5</v>
      </c>
      <c r="C17" s="124" t="s">
        <v>4</v>
      </c>
      <c r="D17" s="124"/>
      <c r="E17" s="124"/>
      <c r="F17" s="124"/>
      <c r="G17" s="93"/>
      <c r="H17" s="93"/>
      <c r="I17" s="93"/>
      <c r="J17" s="126" t="s">
        <v>5</v>
      </c>
      <c r="K17" s="134" t="s">
        <v>6</v>
      </c>
      <c r="L17" s="135"/>
      <c r="M17" s="136"/>
      <c r="N17" s="46"/>
    </row>
    <row r="18" spans="1:14" ht="25.5">
      <c r="A18" s="130"/>
      <c r="B18" s="127"/>
      <c r="C18" s="93" t="s">
        <v>14</v>
      </c>
      <c r="D18" s="93" t="s">
        <v>15</v>
      </c>
      <c r="E18" s="93" t="s">
        <v>16</v>
      </c>
      <c r="F18" s="93" t="s">
        <v>17</v>
      </c>
      <c r="G18" s="93"/>
      <c r="H18" s="93"/>
      <c r="I18" s="93"/>
      <c r="J18" s="126"/>
      <c r="K18" s="93" t="s">
        <v>22</v>
      </c>
      <c r="L18" s="93" t="s">
        <v>23</v>
      </c>
      <c r="M18" s="93" t="s">
        <v>24</v>
      </c>
      <c r="N18" s="46"/>
    </row>
    <row r="19" spans="1:14" ht="15.75" customHeight="1">
      <c r="A19" s="131" t="s">
        <v>61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3"/>
    </row>
    <row r="32" spans="1:14">
      <c r="B32" s="41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</row>
    <row r="39" spans="2:2">
      <c r="B39" s="41"/>
    </row>
    <row r="49" spans="2:2">
      <c r="B49" s="41"/>
    </row>
  </sheetData>
  <mergeCells count="9">
    <mergeCell ref="A1:N1"/>
    <mergeCell ref="J17:J18"/>
    <mergeCell ref="K17:M17"/>
    <mergeCell ref="A19:N19"/>
    <mergeCell ref="A17:A18"/>
    <mergeCell ref="B17:B18"/>
    <mergeCell ref="C17:F17"/>
    <mergeCell ref="C2:F2"/>
    <mergeCell ref="K2:M2"/>
  </mergeCells>
  <hyperlinks>
    <hyperlink ref="A19" r:id="rId1" xr:uid="{00000000-0004-0000-0200-000000000000}"/>
  </hyperlinks>
  <printOptions horizontalCentered="1" gridLines="1"/>
  <pageMargins left="0.7" right="0.7" top="0.75" bottom="0.75" header="0.3" footer="0.3"/>
  <pageSetup paperSize="150" scale="80" orientation="portrait" horizontalDpi="300" verticalDpi="30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0"/>
  <sheetViews>
    <sheetView workbookViewId="0">
      <selection activeCell="C16" sqref="C16:G16"/>
    </sheetView>
  </sheetViews>
  <sheetFormatPr defaultRowHeight="12.75"/>
  <cols>
    <col min="1" max="1" width="3.28515625" style="45" customWidth="1"/>
    <col min="2" max="2" width="15.140625" style="43" customWidth="1"/>
    <col min="3" max="7" width="11.7109375" style="56" customWidth="1"/>
    <col min="8" max="16384" width="9.140625" style="45"/>
  </cols>
  <sheetData>
    <row r="1" spans="1:7" ht="27" customHeight="1">
      <c r="A1" s="137" t="s">
        <v>0</v>
      </c>
      <c r="B1" s="137"/>
      <c r="C1" s="137"/>
      <c r="D1" s="137"/>
      <c r="E1" s="137"/>
      <c r="F1" s="137"/>
      <c r="G1" s="137"/>
    </row>
    <row r="2" spans="1:7" s="49" customFormat="1" ht="24" customHeight="1">
      <c r="B2" s="91" t="s">
        <v>1</v>
      </c>
      <c r="C2" s="128" t="s">
        <v>7</v>
      </c>
      <c r="D2" s="128"/>
      <c r="E2" s="128"/>
      <c r="F2" s="128"/>
      <c r="G2" s="91" t="s">
        <v>8</v>
      </c>
    </row>
    <row r="3" spans="1:7" s="44" customFormat="1" ht="30" customHeight="1">
      <c r="B3" s="50" t="s">
        <v>5</v>
      </c>
      <c r="C3" s="50" t="s">
        <v>25</v>
      </c>
      <c r="D3" s="50" t="s">
        <v>26</v>
      </c>
      <c r="E3" s="50" t="s">
        <v>27</v>
      </c>
      <c r="F3" s="50" t="s">
        <v>28</v>
      </c>
      <c r="G3" s="51" t="s">
        <v>29</v>
      </c>
    </row>
    <row r="4" spans="1:7" ht="39.75" customHeight="1">
      <c r="A4" s="52" t="s">
        <v>30</v>
      </c>
      <c r="B4" s="53" t="s">
        <v>31</v>
      </c>
      <c r="C4" s="58">
        <v>86.64</v>
      </c>
      <c r="D4" s="58"/>
      <c r="E4" s="58">
        <v>86.64</v>
      </c>
      <c r="F4" s="58">
        <v>86.64</v>
      </c>
      <c r="G4" s="59">
        <v>86.64</v>
      </c>
    </row>
    <row r="5" spans="1:7" ht="42.75" customHeight="1">
      <c r="A5" s="34" t="s">
        <v>32</v>
      </c>
      <c r="B5" s="35" t="s">
        <v>33</v>
      </c>
      <c r="C5" s="60">
        <v>82.59</v>
      </c>
      <c r="D5" s="60"/>
      <c r="E5" s="60">
        <v>82.59</v>
      </c>
      <c r="F5" s="60">
        <v>82.59</v>
      </c>
      <c r="G5" s="61">
        <v>82.590000000000018</v>
      </c>
    </row>
    <row r="6" spans="1:7" ht="45" customHeight="1">
      <c r="A6" s="54" t="s">
        <v>34</v>
      </c>
      <c r="B6" s="53" t="s">
        <v>35</v>
      </c>
      <c r="C6" s="58">
        <v>79.150000000000006</v>
      </c>
      <c r="D6" s="58">
        <v>79.150000000000006</v>
      </c>
      <c r="E6" s="58">
        <v>79.150000000000006</v>
      </c>
      <c r="F6" s="58">
        <v>79.150000000000006</v>
      </c>
      <c r="G6" s="59">
        <v>79.149999999999991</v>
      </c>
    </row>
    <row r="7" spans="1:7" ht="41.25" customHeight="1">
      <c r="A7" s="34" t="s">
        <v>36</v>
      </c>
      <c r="B7" s="35" t="s">
        <v>37</v>
      </c>
      <c r="C7" s="60">
        <v>71.87</v>
      </c>
      <c r="D7" s="60"/>
      <c r="E7" s="60">
        <v>71.87</v>
      </c>
      <c r="F7" s="60"/>
      <c r="G7" s="61">
        <v>71.87</v>
      </c>
    </row>
    <row r="8" spans="1:7" ht="64.5" customHeight="1">
      <c r="A8" s="54" t="s">
        <v>39</v>
      </c>
      <c r="B8" s="53" t="s">
        <v>40</v>
      </c>
      <c r="C8" s="58">
        <v>73.069999999999993</v>
      </c>
      <c r="D8" s="58"/>
      <c r="E8" s="58">
        <v>73.069999999999993</v>
      </c>
      <c r="F8" s="58">
        <v>73.069999999999993</v>
      </c>
      <c r="G8" s="59">
        <v>73.069999999999993</v>
      </c>
    </row>
    <row r="9" spans="1:7" ht="53.25" customHeight="1">
      <c r="A9" s="34" t="s">
        <v>41</v>
      </c>
      <c r="B9" s="35" t="s">
        <v>42</v>
      </c>
      <c r="C9" s="60">
        <v>87.45</v>
      </c>
      <c r="D9" s="60">
        <v>87.45</v>
      </c>
      <c r="E9" s="60"/>
      <c r="F9" s="60"/>
      <c r="G9" s="61">
        <v>87.45</v>
      </c>
    </row>
    <row r="10" spans="1:7" ht="64.5" customHeight="1">
      <c r="A10" s="54" t="s">
        <v>43</v>
      </c>
      <c r="B10" s="53" t="s">
        <v>44</v>
      </c>
      <c r="C10" s="58"/>
      <c r="D10" s="58"/>
      <c r="E10" s="58"/>
      <c r="F10" s="58"/>
      <c r="G10" s="59">
        <v>75.31</v>
      </c>
    </row>
    <row r="11" spans="1:7" ht="43.5" customHeight="1">
      <c r="A11" s="34" t="s">
        <v>45</v>
      </c>
      <c r="B11" s="53" t="s">
        <v>46</v>
      </c>
      <c r="C11" s="58"/>
      <c r="D11" s="58"/>
      <c r="E11" s="58"/>
      <c r="F11" s="58"/>
      <c r="G11" s="59">
        <v>81.17</v>
      </c>
    </row>
    <row r="12" spans="1:7" ht="64.5" customHeight="1">
      <c r="A12" s="54" t="s">
        <v>47</v>
      </c>
      <c r="B12" s="35" t="s">
        <v>48</v>
      </c>
      <c r="C12" s="60"/>
      <c r="D12" s="60"/>
      <c r="E12" s="60"/>
      <c r="F12" s="60"/>
      <c r="G12" s="61">
        <v>71.06</v>
      </c>
    </row>
    <row r="13" spans="1:7" ht="49.5" customHeight="1">
      <c r="A13" s="34" t="s">
        <v>49</v>
      </c>
      <c r="B13" s="53" t="s">
        <v>50</v>
      </c>
      <c r="C13" s="58">
        <v>85.42</v>
      </c>
      <c r="D13" s="58"/>
      <c r="E13" s="58">
        <v>85.42</v>
      </c>
      <c r="F13" s="58">
        <v>85.42</v>
      </c>
      <c r="G13" s="59">
        <v>85.42</v>
      </c>
    </row>
    <row r="14" spans="1:7" ht="45" customHeight="1">
      <c r="A14" s="54">
        <v>86.64</v>
      </c>
      <c r="B14" s="35" t="s">
        <v>51</v>
      </c>
      <c r="C14" s="60"/>
      <c r="D14" s="60"/>
      <c r="E14" s="60"/>
      <c r="F14" s="60"/>
      <c r="G14" s="61">
        <v>88.46</v>
      </c>
    </row>
    <row r="15" spans="1:7" ht="42" customHeight="1">
      <c r="A15" s="34" t="s">
        <v>53</v>
      </c>
      <c r="B15" s="55" t="s">
        <v>54</v>
      </c>
      <c r="C15" s="62">
        <v>88.26</v>
      </c>
      <c r="D15" s="62"/>
      <c r="E15" s="62">
        <v>88.26</v>
      </c>
      <c r="F15" s="62">
        <v>88.26</v>
      </c>
      <c r="G15" s="63">
        <v>88.26</v>
      </c>
    </row>
    <row r="16" spans="1:7" s="44" customFormat="1" ht="17.25" customHeight="1">
      <c r="B16" s="44" t="s">
        <v>55</v>
      </c>
      <c r="C16" s="81">
        <f>AVERAGE(C4:C15)</f>
        <v>81.806249999999991</v>
      </c>
      <c r="D16" s="81">
        <f t="shared" ref="D16:G16" si="0">AVERAGE(D4:D15)</f>
        <v>83.300000000000011</v>
      </c>
      <c r="E16" s="81">
        <f t="shared" si="0"/>
        <v>81</v>
      </c>
      <c r="F16" s="81">
        <f t="shared" si="0"/>
        <v>82.521666666666675</v>
      </c>
      <c r="G16" s="81">
        <f t="shared" si="0"/>
        <v>80.870833333333323</v>
      </c>
    </row>
    <row r="17" spans="1:7">
      <c r="A17" s="130"/>
      <c r="B17" s="127" t="s">
        <v>5</v>
      </c>
      <c r="C17" s="124" t="s">
        <v>56</v>
      </c>
      <c r="D17" s="124"/>
      <c r="E17" s="124"/>
      <c r="F17" s="124"/>
      <c r="G17" s="93"/>
    </row>
    <row r="18" spans="1:7" ht="25.5">
      <c r="A18" s="130"/>
      <c r="B18" s="127"/>
      <c r="C18" s="93" t="s">
        <v>25</v>
      </c>
      <c r="D18" s="93" t="s">
        <v>26</v>
      </c>
      <c r="E18" s="93" t="s">
        <v>27</v>
      </c>
      <c r="F18" s="93" t="s">
        <v>28</v>
      </c>
      <c r="G18" s="93"/>
    </row>
    <row r="19" spans="1:7">
      <c r="A19" s="46"/>
      <c r="B19" s="94"/>
      <c r="C19" s="126"/>
      <c r="D19" s="126"/>
      <c r="E19" s="126"/>
      <c r="F19" s="126"/>
      <c r="G19" s="126"/>
    </row>
    <row r="20" spans="1:7" ht="26.25" customHeight="1">
      <c r="A20" s="129" t="s">
        <v>61</v>
      </c>
      <c r="B20" s="129"/>
      <c r="C20" s="129"/>
      <c r="D20" s="129"/>
      <c r="E20" s="129"/>
      <c r="F20" s="129"/>
      <c r="G20" s="129"/>
    </row>
    <row r="33" spans="2:2">
      <c r="B33" s="41"/>
    </row>
    <row r="40" spans="2:2">
      <c r="B40" s="41"/>
    </row>
    <row r="50" spans="2:2">
      <c r="B50" s="41"/>
    </row>
  </sheetData>
  <mergeCells count="7">
    <mergeCell ref="C2:F2"/>
    <mergeCell ref="A1:G1"/>
    <mergeCell ref="C17:F17"/>
    <mergeCell ref="C19:G19"/>
    <mergeCell ref="A20:G20"/>
    <mergeCell ref="A17:A18"/>
    <mergeCell ref="B17:B18"/>
  </mergeCells>
  <hyperlinks>
    <hyperlink ref="A20" r:id="rId1" xr:uid="{00000000-0004-0000-0300-000000000000}"/>
  </hyperlinks>
  <printOptions horizontalCentered="1" gridLines="1"/>
  <pageMargins left="0.7" right="0.7" top="0.75" bottom="0.75" header="0.3" footer="0.3"/>
  <pageSetup paperSize="150" scale="80" orientation="portrait" horizontalDpi="300" verticalDpi="30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9"/>
  <sheetViews>
    <sheetView topLeftCell="A10" workbookViewId="0">
      <selection activeCell="G16" sqref="G16:H16"/>
    </sheetView>
  </sheetViews>
  <sheetFormatPr defaultColWidth="10.140625" defaultRowHeight="12.75"/>
  <cols>
    <col min="1" max="1" width="2.85546875" style="28" customWidth="1"/>
    <col min="2" max="2" width="15.42578125" style="43" customWidth="1"/>
    <col min="3" max="7" width="11.7109375" style="42" customWidth="1"/>
    <col min="8" max="8" width="21.7109375" style="31" customWidth="1"/>
    <col min="9" max="16384" width="10.140625" style="31"/>
  </cols>
  <sheetData>
    <row r="1" spans="1:8" s="27" customFormat="1" ht="24.75" customHeight="1">
      <c r="A1" s="26"/>
      <c r="B1" s="96" t="s">
        <v>70</v>
      </c>
      <c r="C1" s="138" t="s">
        <v>2</v>
      </c>
      <c r="D1" s="138"/>
      <c r="E1" s="138" t="s">
        <v>3</v>
      </c>
      <c r="F1" s="138"/>
      <c r="G1" s="138"/>
      <c r="H1" s="96" t="s">
        <v>8</v>
      </c>
    </row>
    <row r="2" spans="1:8" ht="39.75" customHeight="1">
      <c r="B2" s="29" t="s">
        <v>5</v>
      </c>
      <c r="C2" s="29" t="s">
        <v>9</v>
      </c>
      <c r="D2" s="29" t="s">
        <v>10</v>
      </c>
      <c r="E2" s="29" t="s">
        <v>11</v>
      </c>
      <c r="F2" s="29" t="s">
        <v>12</v>
      </c>
      <c r="G2" s="29" t="s">
        <v>13</v>
      </c>
      <c r="H2" s="30" t="s">
        <v>29</v>
      </c>
    </row>
    <row r="3" spans="1:8" ht="27.75" customHeight="1">
      <c r="A3" s="32" t="s">
        <v>30</v>
      </c>
      <c r="B3" s="33" t="s">
        <v>71</v>
      </c>
      <c r="C3" s="68">
        <v>73.47</v>
      </c>
      <c r="D3" s="68"/>
      <c r="E3" s="68"/>
      <c r="F3" s="68"/>
      <c r="G3" s="68"/>
      <c r="H3" s="69">
        <v>73.470000000000013</v>
      </c>
    </row>
    <row r="4" spans="1:8" ht="16.5" customHeight="1">
      <c r="A4" s="34" t="s">
        <v>32</v>
      </c>
      <c r="B4" s="35" t="s">
        <v>72</v>
      </c>
      <c r="C4" s="70"/>
      <c r="D4" s="70">
        <v>67.349999999999994</v>
      </c>
      <c r="E4" s="70"/>
      <c r="F4" s="70"/>
      <c r="G4" s="70"/>
      <c r="H4" s="65">
        <v>67.350000000000009</v>
      </c>
    </row>
    <row r="5" spans="1:8" ht="52.5" customHeight="1">
      <c r="A5" s="36" t="s">
        <v>34</v>
      </c>
      <c r="B5" s="33" t="s">
        <v>73</v>
      </c>
      <c r="C5" s="68"/>
      <c r="D5" s="68">
        <v>51.02</v>
      </c>
      <c r="E5" s="68"/>
      <c r="F5" s="68"/>
      <c r="G5" s="68"/>
      <c r="H5" s="69">
        <v>42.516666666666673</v>
      </c>
    </row>
    <row r="6" spans="1:8" ht="51" customHeight="1">
      <c r="A6" s="34" t="s">
        <v>36</v>
      </c>
      <c r="B6" s="35" t="s">
        <v>74</v>
      </c>
      <c r="C6" s="70">
        <v>75.510000000000005</v>
      </c>
      <c r="D6" s="70">
        <v>75.510000000000005</v>
      </c>
      <c r="E6" s="70"/>
      <c r="F6" s="70"/>
      <c r="G6" s="70"/>
      <c r="H6" s="65">
        <v>75.510000000000005</v>
      </c>
    </row>
    <row r="7" spans="1:8" ht="37.5" customHeight="1">
      <c r="A7" s="36" t="s">
        <v>39</v>
      </c>
      <c r="B7" s="33" t="s">
        <v>75</v>
      </c>
      <c r="C7" s="68">
        <v>55.1</v>
      </c>
      <c r="D7" s="68"/>
      <c r="E7" s="68"/>
      <c r="F7" s="68"/>
      <c r="G7" s="68"/>
      <c r="H7" s="69">
        <v>55.1</v>
      </c>
    </row>
    <row r="8" spans="1:8" ht="63.75" customHeight="1">
      <c r="A8" s="34" t="s">
        <v>41</v>
      </c>
      <c r="B8" s="35" t="s">
        <v>76</v>
      </c>
      <c r="C8" s="70"/>
      <c r="D8" s="70"/>
      <c r="E8" s="70"/>
      <c r="F8" s="70"/>
      <c r="G8" s="70"/>
      <c r="H8" s="65">
        <v>51.02</v>
      </c>
    </row>
    <row r="9" spans="1:8" ht="55.5" customHeight="1">
      <c r="A9" s="36" t="s">
        <v>43</v>
      </c>
      <c r="B9" s="33" t="s">
        <v>77</v>
      </c>
      <c r="C9" s="68"/>
      <c r="D9" s="68"/>
      <c r="E9" s="68"/>
      <c r="F9" s="68"/>
      <c r="G9" s="68"/>
      <c r="H9" s="69">
        <v>69.39</v>
      </c>
    </row>
    <row r="10" spans="1:8" ht="53.25" customHeight="1">
      <c r="A10" s="34" t="s">
        <v>45</v>
      </c>
      <c r="B10" s="35" t="s">
        <v>78</v>
      </c>
      <c r="C10" s="70"/>
      <c r="D10" s="70"/>
      <c r="E10" s="70"/>
      <c r="F10" s="70"/>
      <c r="G10" s="70"/>
      <c r="H10" s="65">
        <v>71.430000000000007</v>
      </c>
    </row>
    <row r="11" spans="1:8" ht="78" customHeight="1">
      <c r="A11" s="36" t="s">
        <v>47</v>
      </c>
      <c r="B11" s="33" t="s">
        <v>79</v>
      </c>
      <c r="C11" s="68"/>
      <c r="D11" s="68"/>
      <c r="E11" s="68"/>
      <c r="F11" s="68"/>
      <c r="G11" s="68"/>
      <c r="H11" s="69">
        <v>61.22</v>
      </c>
    </row>
    <row r="12" spans="1:8" ht="63.75" customHeight="1">
      <c r="A12" s="34" t="s">
        <v>49</v>
      </c>
      <c r="B12" s="35" t="s">
        <v>80</v>
      </c>
      <c r="C12" s="70"/>
      <c r="D12" s="70"/>
      <c r="E12" s="70"/>
      <c r="F12" s="70">
        <v>43.75</v>
      </c>
      <c r="G12" s="70">
        <v>43.75</v>
      </c>
      <c r="H12" s="65">
        <v>43.75</v>
      </c>
    </row>
    <row r="13" spans="1:8" ht="52.5" customHeight="1">
      <c r="A13" s="36" t="s">
        <v>52</v>
      </c>
      <c r="B13" s="33" t="s">
        <v>81</v>
      </c>
      <c r="C13" s="68"/>
      <c r="D13" s="68">
        <v>78.72</v>
      </c>
      <c r="E13" s="68"/>
      <c r="F13" s="68"/>
      <c r="G13" s="68"/>
      <c r="H13" s="69">
        <v>59.04</v>
      </c>
    </row>
    <row r="14" spans="1:8" ht="63.75" customHeight="1">
      <c r="A14" s="34" t="s">
        <v>53</v>
      </c>
      <c r="B14" s="35" t="s">
        <v>82</v>
      </c>
      <c r="C14" s="70"/>
      <c r="D14" s="70"/>
      <c r="E14" s="70"/>
      <c r="F14" s="70"/>
      <c r="G14" s="70"/>
      <c r="H14" s="65">
        <v>74.47</v>
      </c>
    </row>
    <row r="15" spans="1:8" ht="41.25" customHeight="1">
      <c r="A15" s="37" t="s">
        <v>83</v>
      </c>
      <c r="B15" s="38" t="s">
        <v>84</v>
      </c>
      <c r="C15" s="71"/>
      <c r="D15" s="71">
        <v>78.72</v>
      </c>
      <c r="E15" s="71"/>
      <c r="F15" s="71"/>
      <c r="G15" s="71"/>
      <c r="H15" s="72">
        <v>78.72</v>
      </c>
    </row>
    <row r="16" spans="1:8" s="40" customFormat="1" ht="22.5" customHeight="1">
      <c r="A16" s="28"/>
      <c r="B16" s="39" t="s">
        <v>55</v>
      </c>
      <c r="C16" s="80">
        <f>AVERAGE(C3:C15)</f>
        <v>68.026666666666671</v>
      </c>
      <c r="D16" s="80">
        <f>AVERAGE(D3:D15)</f>
        <v>70.26400000000001</v>
      </c>
      <c r="E16" s="80" t="s">
        <v>85</v>
      </c>
      <c r="F16" s="80">
        <f t="shared" ref="E16:H16" si="0">AVERAGE(F3:F15)</f>
        <v>43.75</v>
      </c>
      <c r="G16" s="80">
        <f t="shared" si="0"/>
        <v>43.75</v>
      </c>
      <c r="H16" s="80">
        <f t="shared" si="0"/>
        <v>63.306666666666665</v>
      </c>
    </row>
    <row r="17" spans="1:8" ht="18.75" customHeight="1">
      <c r="A17" s="139"/>
      <c r="B17" s="126" t="s">
        <v>5</v>
      </c>
      <c r="C17" s="130" t="s">
        <v>2</v>
      </c>
      <c r="D17" s="130"/>
      <c r="E17" s="130" t="s">
        <v>3</v>
      </c>
      <c r="F17" s="130"/>
      <c r="G17" s="130"/>
      <c r="H17" s="47"/>
    </row>
    <row r="18" spans="1:8" ht="37.5" customHeight="1">
      <c r="A18" s="140"/>
      <c r="B18" s="126"/>
      <c r="C18" s="93" t="s">
        <v>9</v>
      </c>
      <c r="D18" s="93" t="s">
        <v>86</v>
      </c>
      <c r="E18" s="93" t="s">
        <v>87</v>
      </c>
      <c r="F18" s="93" t="s">
        <v>59</v>
      </c>
      <c r="G18" s="93" t="s">
        <v>88</v>
      </c>
      <c r="H18" s="47"/>
    </row>
    <row r="19" spans="1:8" ht="24" customHeight="1">
      <c r="A19" s="141" t="s">
        <v>89</v>
      </c>
      <c r="B19" s="142"/>
      <c r="C19" s="142"/>
      <c r="D19" s="142"/>
      <c r="E19" s="142"/>
      <c r="F19" s="142"/>
      <c r="G19" s="142"/>
      <c r="H19" s="143"/>
    </row>
    <row r="32" spans="1:8">
      <c r="B32" s="41"/>
    </row>
    <row r="39" spans="2:2">
      <c r="B39" s="41"/>
    </row>
    <row r="49" spans="2:2">
      <c r="B49" s="41"/>
    </row>
  </sheetData>
  <mergeCells count="7">
    <mergeCell ref="C1:D1"/>
    <mergeCell ref="E1:G1"/>
    <mergeCell ref="A17:A18"/>
    <mergeCell ref="A19:H19"/>
    <mergeCell ref="B17:B18"/>
    <mergeCell ref="C17:D17"/>
    <mergeCell ref="E17:G17"/>
  </mergeCells>
  <hyperlinks>
    <hyperlink ref="A19" r:id="rId1" xr:uid="{00000000-0004-0000-0500-000000000000}"/>
  </hyperlinks>
  <printOptions horizontalCentered="1" gridLines="1"/>
  <pageMargins left="0.7" right="0.7" top="0.75" bottom="0.75" header="0.3" footer="0.3"/>
  <pageSetup scale="80" orientation="portrait" horizontalDpi="1200" verticalDpi="120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49"/>
  <sheetViews>
    <sheetView zoomScaleNormal="100" workbookViewId="0">
      <selection activeCell="J5" sqref="J5"/>
    </sheetView>
  </sheetViews>
  <sheetFormatPr defaultColWidth="10.140625" defaultRowHeight="12.75"/>
  <cols>
    <col min="1" max="1" width="2.85546875" style="28" customWidth="1"/>
    <col min="2" max="2" width="15.42578125" style="43" customWidth="1"/>
    <col min="3" max="9" width="11.7109375" style="42" customWidth="1"/>
    <col min="10" max="10" width="14.7109375" style="31" customWidth="1"/>
    <col min="11" max="16384" width="10.140625" style="31"/>
  </cols>
  <sheetData>
    <row r="1" spans="1:10" s="27" customFormat="1" ht="24.75" customHeight="1">
      <c r="A1" s="26"/>
      <c r="B1" s="96" t="s">
        <v>70</v>
      </c>
      <c r="C1" s="138" t="s">
        <v>4</v>
      </c>
      <c r="D1" s="138"/>
      <c r="E1" s="138"/>
      <c r="F1" s="138"/>
      <c r="G1" s="138" t="s">
        <v>6</v>
      </c>
      <c r="H1" s="138"/>
      <c r="I1" s="138"/>
      <c r="J1" s="96" t="s">
        <v>8</v>
      </c>
    </row>
    <row r="2" spans="1:10" ht="36" customHeight="1">
      <c r="B2" s="29" t="s">
        <v>5</v>
      </c>
      <c r="C2" s="29" t="s">
        <v>90</v>
      </c>
      <c r="D2" s="29" t="s">
        <v>91</v>
      </c>
      <c r="E2" s="29" t="s">
        <v>16</v>
      </c>
      <c r="F2" s="29" t="s">
        <v>92</v>
      </c>
      <c r="G2" s="29" t="s">
        <v>93</v>
      </c>
      <c r="H2" s="29" t="s">
        <v>94</v>
      </c>
      <c r="I2" s="29" t="s">
        <v>95</v>
      </c>
      <c r="J2" s="30" t="s">
        <v>29</v>
      </c>
    </row>
    <row r="3" spans="1:10" ht="27.75" customHeight="1">
      <c r="A3" s="32" t="s">
        <v>30</v>
      </c>
      <c r="B3" s="33" t="s">
        <v>71</v>
      </c>
      <c r="C3" s="68">
        <v>73.47</v>
      </c>
      <c r="D3" s="68">
        <v>73.47</v>
      </c>
      <c r="E3" s="68"/>
      <c r="F3" s="68">
        <v>73.47</v>
      </c>
      <c r="G3" s="68">
        <v>73.47</v>
      </c>
      <c r="H3" s="68">
        <v>73.47</v>
      </c>
      <c r="I3" s="68"/>
      <c r="J3" s="84">
        <v>73.470000000000013</v>
      </c>
    </row>
    <row r="4" spans="1:10" ht="17.25" customHeight="1">
      <c r="A4" s="34" t="s">
        <v>32</v>
      </c>
      <c r="B4" s="35" t="s">
        <v>72</v>
      </c>
      <c r="C4" s="70"/>
      <c r="D4" s="70">
        <v>67.349999999999994</v>
      </c>
      <c r="E4" s="70"/>
      <c r="F4" s="70"/>
      <c r="G4" s="70"/>
      <c r="H4" s="70"/>
      <c r="I4" s="70">
        <v>67.349999999999994</v>
      </c>
      <c r="J4" s="66">
        <v>67.350000000000009</v>
      </c>
    </row>
    <row r="5" spans="1:10" ht="54.75" customHeight="1">
      <c r="A5" s="36" t="s">
        <v>34</v>
      </c>
      <c r="B5" s="33" t="s">
        <v>73</v>
      </c>
      <c r="C5" s="68">
        <v>51.02</v>
      </c>
      <c r="D5" s="68">
        <v>51.02</v>
      </c>
      <c r="E5" s="68"/>
      <c r="F5" s="68"/>
      <c r="G5" s="68"/>
      <c r="H5" s="68"/>
      <c r="I5" s="68">
        <v>51.02</v>
      </c>
      <c r="J5" s="84">
        <v>42.516666666666673</v>
      </c>
    </row>
    <row r="6" spans="1:10" ht="54" customHeight="1">
      <c r="A6" s="34" t="s">
        <v>36</v>
      </c>
      <c r="B6" s="35" t="s">
        <v>74</v>
      </c>
      <c r="C6" s="70">
        <v>75.510000000000005</v>
      </c>
      <c r="D6" s="70"/>
      <c r="E6" s="70">
        <v>75.510000000000005</v>
      </c>
      <c r="F6" s="70"/>
      <c r="G6" s="70"/>
      <c r="H6" s="70"/>
      <c r="I6" s="70">
        <v>75.510000000000005</v>
      </c>
      <c r="J6" s="66">
        <v>75.510000000000005</v>
      </c>
    </row>
    <row r="7" spans="1:10" ht="42" customHeight="1">
      <c r="A7" s="36" t="s">
        <v>39</v>
      </c>
      <c r="B7" s="33" t="s">
        <v>75</v>
      </c>
      <c r="C7" s="68">
        <v>55.1</v>
      </c>
      <c r="D7" s="68"/>
      <c r="E7" s="68"/>
      <c r="F7" s="68"/>
      <c r="G7" s="68"/>
      <c r="H7" s="68"/>
      <c r="I7" s="68"/>
      <c r="J7" s="84">
        <v>55.1</v>
      </c>
    </row>
    <row r="8" spans="1:10" ht="65.25" customHeight="1">
      <c r="A8" s="34" t="s">
        <v>41</v>
      </c>
      <c r="B8" s="35" t="s">
        <v>76</v>
      </c>
      <c r="C8" s="70"/>
      <c r="D8" s="70"/>
      <c r="E8" s="70"/>
      <c r="F8" s="70"/>
      <c r="G8" s="70"/>
      <c r="H8" s="70"/>
      <c r="I8" s="70"/>
      <c r="J8" s="66">
        <v>51.02</v>
      </c>
    </row>
    <row r="9" spans="1:10" ht="56.25" customHeight="1">
      <c r="A9" s="36" t="s">
        <v>43</v>
      </c>
      <c r="B9" s="33" t="s">
        <v>77</v>
      </c>
      <c r="C9" s="68"/>
      <c r="D9" s="68"/>
      <c r="E9" s="68"/>
      <c r="F9" s="68"/>
      <c r="G9" s="68"/>
      <c r="H9" s="68"/>
      <c r="I9" s="68"/>
      <c r="J9" s="84">
        <v>69.39</v>
      </c>
    </row>
    <row r="10" spans="1:10" ht="52.5" customHeight="1">
      <c r="A10" s="34" t="s">
        <v>45</v>
      </c>
      <c r="B10" s="35" t="s">
        <v>78</v>
      </c>
      <c r="C10" s="70">
        <v>71.430000000000007</v>
      </c>
      <c r="D10" s="70">
        <v>71.430000000000007</v>
      </c>
      <c r="E10" s="70">
        <v>71.430000000000007</v>
      </c>
      <c r="F10" s="70"/>
      <c r="G10" s="70"/>
      <c r="H10" s="70"/>
      <c r="I10" s="70"/>
      <c r="J10" s="66">
        <v>71.430000000000007</v>
      </c>
    </row>
    <row r="11" spans="1:10" ht="78.75" customHeight="1">
      <c r="A11" s="36" t="s">
        <v>47</v>
      </c>
      <c r="B11" s="33" t="s">
        <v>79</v>
      </c>
      <c r="C11" s="68">
        <v>61.22</v>
      </c>
      <c r="D11" s="68">
        <v>61.22</v>
      </c>
      <c r="E11" s="68">
        <v>61.22</v>
      </c>
      <c r="F11" s="68"/>
      <c r="G11" s="68"/>
      <c r="H11" s="68">
        <v>61.22</v>
      </c>
      <c r="I11" s="68"/>
      <c r="J11" s="84">
        <v>61.22</v>
      </c>
    </row>
    <row r="12" spans="1:10" ht="66" customHeight="1">
      <c r="A12" s="34" t="s">
        <v>49</v>
      </c>
      <c r="B12" s="35" t="s">
        <v>80</v>
      </c>
      <c r="C12" s="70"/>
      <c r="D12" s="70">
        <v>43.75</v>
      </c>
      <c r="E12" s="70">
        <v>43.75</v>
      </c>
      <c r="F12" s="70"/>
      <c r="G12" s="70"/>
      <c r="H12" s="70"/>
      <c r="I12" s="70">
        <v>43.75</v>
      </c>
      <c r="J12" s="66">
        <v>43.75</v>
      </c>
    </row>
    <row r="13" spans="1:10" ht="52.5" customHeight="1">
      <c r="A13" s="36" t="s">
        <v>52</v>
      </c>
      <c r="B13" s="33" t="s">
        <v>81</v>
      </c>
      <c r="C13" s="68"/>
      <c r="D13" s="68"/>
      <c r="E13" s="68"/>
      <c r="F13" s="68"/>
      <c r="G13" s="68"/>
      <c r="H13" s="68"/>
      <c r="I13" s="68"/>
      <c r="J13" s="84">
        <v>59.04</v>
      </c>
    </row>
    <row r="14" spans="1:10" ht="64.5" customHeight="1">
      <c r="A14" s="34" t="s">
        <v>53</v>
      </c>
      <c r="B14" s="35" t="s">
        <v>82</v>
      </c>
      <c r="C14" s="70">
        <v>74.47</v>
      </c>
      <c r="D14" s="70"/>
      <c r="E14" s="70"/>
      <c r="F14" s="70"/>
      <c r="G14" s="70">
        <v>74.47</v>
      </c>
      <c r="H14" s="70">
        <v>74.47</v>
      </c>
      <c r="I14" s="70">
        <v>74.47</v>
      </c>
      <c r="J14" s="66">
        <v>74.47</v>
      </c>
    </row>
    <row r="15" spans="1:10" ht="37.5" customHeight="1" thickBot="1">
      <c r="A15" s="37" t="s">
        <v>83</v>
      </c>
      <c r="B15" s="38" t="s">
        <v>84</v>
      </c>
      <c r="C15" s="71"/>
      <c r="D15" s="71"/>
      <c r="E15" s="71"/>
      <c r="F15" s="71"/>
      <c r="G15" s="71">
        <v>78.72</v>
      </c>
      <c r="H15" s="71"/>
      <c r="I15" s="71"/>
      <c r="J15" s="85">
        <v>78.72</v>
      </c>
    </row>
    <row r="16" spans="1:10" s="40" customFormat="1" ht="22.5" customHeight="1">
      <c r="A16" s="28"/>
      <c r="B16" s="82" t="s">
        <v>55</v>
      </c>
      <c r="C16" s="83">
        <f t="shared" ref="C16:J16" si="0">AVERAGE(C3:C15)</f>
        <v>66.031428571428577</v>
      </c>
      <c r="D16" s="83">
        <f t="shared" si="0"/>
        <v>61.373333333333335</v>
      </c>
      <c r="E16" s="83">
        <f t="shared" si="0"/>
        <v>62.977499999999999</v>
      </c>
      <c r="F16" s="83">
        <f t="shared" si="0"/>
        <v>73.47</v>
      </c>
      <c r="G16" s="83">
        <f t="shared" si="0"/>
        <v>75.553333333333327</v>
      </c>
      <c r="H16" s="83">
        <f t="shared" si="0"/>
        <v>69.72</v>
      </c>
      <c r="I16" s="83">
        <f t="shared" si="0"/>
        <v>62.42</v>
      </c>
      <c r="J16" s="83">
        <f t="shared" si="0"/>
        <v>63.306666666666665</v>
      </c>
    </row>
    <row r="17" spans="1:10" ht="18" customHeight="1">
      <c r="A17" s="130"/>
      <c r="B17" s="126" t="s">
        <v>5</v>
      </c>
      <c r="C17" s="130" t="s">
        <v>4</v>
      </c>
      <c r="D17" s="130"/>
      <c r="E17" s="130"/>
      <c r="F17" s="130"/>
      <c r="G17" s="130" t="s">
        <v>6</v>
      </c>
      <c r="H17" s="130"/>
      <c r="I17" s="130"/>
      <c r="J17" s="47"/>
    </row>
    <row r="18" spans="1:10" ht="28.5" customHeight="1">
      <c r="A18" s="130"/>
      <c r="B18" s="126"/>
      <c r="C18" s="93" t="s">
        <v>14</v>
      </c>
      <c r="D18" s="93" t="s">
        <v>15</v>
      </c>
      <c r="E18" s="93" t="s">
        <v>16</v>
      </c>
      <c r="F18" s="93" t="s">
        <v>17</v>
      </c>
      <c r="G18" s="93" t="s">
        <v>22</v>
      </c>
      <c r="H18" s="93" t="s">
        <v>23</v>
      </c>
      <c r="I18" s="93" t="s">
        <v>24</v>
      </c>
      <c r="J18" s="47"/>
    </row>
    <row r="19" spans="1:10" ht="24" customHeight="1">
      <c r="A19" s="141" t="s">
        <v>89</v>
      </c>
      <c r="B19" s="142"/>
      <c r="C19" s="142"/>
      <c r="D19" s="142"/>
      <c r="E19" s="142"/>
      <c r="F19" s="142"/>
      <c r="G19" s="142"/>
      <c r="H19" s="142"/>
      <c r="I19" s="143"/>
      <c r="J19" s="48"/>
    </row>
    <row r="32" spans="1:10">
      <c r="B32" s="41"/>
    </row>
    <row r="39" spans="2:2">
      <c r="B39" s="41"/>
    </row>
    <row r="49" spans="2:2">
      <c r="B49" s="41"/>
    </row>
  </sheetData>
  <mergeCells count="7">
    <mergeCell ref="C1:F1"/>
    <mergeCell ref="G1:I1"/>
    <mergeCell ref="A17:A18"/>
    <mergeCell ref="A19:I19"/>
    <mergeCell ref="B17:B18"/>
    <mergeCell ref="C17:F17"/>
    <mergeCell ref="G17:I17"/>
  </mergeCells>
  <hyperlinks>
    <hyperlink ref="A19" r:id="rId1" xr:uid="{00000000-0004-0000-0600-000000000000}"/>
  </hyperlinks>
  <printOptions horizontalCentered="1" gridLines="1"/>
  <pageMargins left="0.7" right="0.7" top="0.75" bottom="0.75" header="0.3" footer="0.3"/>
  <pageSetup scale="80" orientation="portrait" horizontalDpi="1200" verticalDpi="1200"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50"/>
  <sheetViews>
    <sheetView tabSelected="1" topLeftCell="G1" zoomScale="80" zoomScaleNormal="80" workbookViewId="0">
      <pane ySplit="2" topLeftCell="A16" activePane="bottomLeft" state="frozen"/>
      <selection pane="bottomLeft" activeCell="F26" sqref="F26:H32"/>
    </sheetView>
  </sheetViews>
  <sheetFormatPr defaultColWidth="10.140625" defaultRowHeight="15"/>
  <cols>
    <col min="1" max="1" width="2.85546875" style="2" customWidth="1"/>
    <col min="2" max="2" width="15.42578125" style="12" customWidth="1"/>
    <col min="3" max="3" width="10.140625" style="4"/>
    <col min="4" max="4" width="13.7109375" style="4" customWidth="1"/>
    <col min="5" max="5" width="10.140625" style="4"/>
    <col min="6" max="6" width="14.42578125" style="4" customWidth="1"/>
    <col min="7" max="7" width="13.5703125" style="4" customWidth="1"/>
    <col min="8" max="8" width="12.85546875" style="4" customWidth="1"/>
    <col min="9" max="9" width="11.5703125" style="4" customWidth="1"/>
    <col min="10" max="12" width="10.140625" style="4"/>
    <col min="13" max="13" width="12.28515625" style="4" customWidth="1"/>
    <col min="14" max="14" width="13.42578125" style="4" customWidth="1"/>
    <col min="15" max="15" width="12.140625" style="4" customWidth="1"/>
    <col min="16" max="16" width="10.140625" style="4"/>
    <col min="17" max="17" width="12.85546875" style="4" customWidth="1"/>
    <col min="18" max="18" width="10.140625" style="4"/>
    <col min="19" max="19" width="16.7109375" style="4" customWidth="1"/>
    <col min="20" max="16384" width="10.140625" style="1"/>
  </cols>
  <sheetData>
    <row r="1" spans="1:19" s="3" customFormat="1" ht="32.25" customHeight="1">
      <c r="A1" s="5"/>
      <c r="B1" s="97" t="s">
        <v>70</v>
      </c>
      <c r="C1" s="156" t="s">
        <v>2</v>
      </c>
      <c r="D1" s="156"/>
      <c r="E1" s="156" t="s">
        <v>3</v>
      </c>
      <c r="F1" s="156"/>
      <c r="G1" s="156"/>
      <c r="H1" s="156" t="s">
        <v>4</v>
      </c>
      <c r="I1" s="156"/>
      <c r="J1" s="156"/>
      <c r="K1" s="156"/>
      <c r="L1" s="156" t="s">
        <v>6</v>
      </c>
      <c r="M1" s="156"/>
      <c r="N1" s="156"/>
      <c r="O1" s="156" t="s">
        <v>56</v>
      </c>
      <c r="P1" s="156"/>
      <c r="Q1" s="156"/>
      <c r="R1" s="156"/>
      <c r="S1" s="97" t="s">
        <v>8</v>
      </c>
    </row>
    <row r="2" spans="1:19" ht="56.25" customHeight="1">
      <c r="B2" s="6" t="s">
        <v>5</v>
      </c>
      <c r="C2" s="6" t="s">
        <v>9</v>
      </c>
      <c r="D2" s="6" t="s">
        <v>10</v>
      </c>
      <c r="E2" s="6" t="s">
        <v>11</v>
      </c>
      <c r="F2" s="6" t="s">
        <v>12</v>
      </c>
      <c r="G2" s="6" t="s">
        <v>13</v>
      </c>
      <c r="H2" s="6" t="s">
        <v>90</v>
      </c>
      <c r="I2" s="6" t="s">
        <v>91</v>
      </c>
      <c r="J2" s="6" t="s">
        <v>16</v>
      </c>
      <c r="K2" s="6" t="s">
        <v>92</v>
      </c>
      <c r="L2" s="6" t="s">
        <v>93</v>
      </c>
      <c r="M2" s="6" t="s">
        <v>94</v>
      </c>
      <c r="N2" s="6" t="s">
        <v>95</v>
      </c>
      <c r="O2" s="6" t="s">
        <v>96</v>
      </c>
      <c r="P2" s="6" t="s">
        <v>26</v>
      </c>
      <c r="Q2" s="6" t="s">
        <v>97</v>
      </c>
      <c r="R2" s="6" t="s">
        <v>28</v>
      </c>
      <c r="S2" s="25" t="s">
        <v>29</v>
      </c>
    </row>
    <row r="3" spans="1:19" ht="30.75" customHeight="1">
      <c r="A3" s="13" t="s">
        <v>30</v>
      </c>
      <c r="B3" s="7" t="s">
        <v>71</v>
      </c>
      <c r="C3" s="73">
        <v>73.47</v>
      </c>
      <c r="D3" s="73"/>
      <c r="E3" s="73"/>
      <c r="F3" s="73"/>
      <c r="G3" s="73"/>
      <c r="H3" s="73">
        <v>73.47</v>
      </c>
      <c r="I3" s="73">
        <v>73.47</v>
      </c>
      <c r="J3" s="73"/>
      <c r="K3" s="73">
        <v>73.47</v>
      </c>
      <c r="L3" s="73">
        <v>73.47</v>
      </c>
      <c r="M3" s="73">
        <v>73.47</v>
      </c>
      <c r="N3" s="73"/>
      <c r="O3" s="73">
        <v>73.47</v>
      </c>
      <c r="P3" s="73"/>
      <c r="Q3" s="73">
        <v>73.47</v>
      </c>
      <c r="R3" s="73">
        <v>73.47</v>
      </c>
      <c r="S3" s="74">
        <f>AVERAGE(C3,H3,I3,K3,L3,M3,O3,Q3,R3)</f>
        <v>73.470000000000013</v>
      </c>
    </row>
    <row r="4" spans="1:19" ht="19.5" customHeight="1">
      <c r="A4" s="14" t="s">
        <v>32</v>
      </c>
      <c r="B4" s="8" t="s">
        <v>72</v>
      </c>
      <c r="C4" s="75"/>
      <c r="D4" s="75">
        <v>67.349999999999994</v>
      </c>
      <c r="E4" s="75"/>
      <c r="F4" s="75"/>
      <c r="G4" s="75"/>
      <c r="H4" s="75"/>
      <c r="I4" s="75">
        <v>67.349999999999994</v>
      </c>
      <c r="J4" s="75"/>
      <c r="K4" s="75"/>
      <c r="L4" s="75"/>
      <c r="M4" s="75"/>
      <c r="N4" s="75">
        <v>67.349999999999994</v>
      </c>
      <c r="O4" s="75">
        <v>67.349999999999994</v>
      </c>
      <c r="P4" s="75"/>
      <c r="Q4" s="75">
        <v>67.349999999999994</v>
      </c>
      <c r="R4" s="75">
        <v>67.349999999999994</v>
      </c>
      <c r="S4" s="76">
        <f>AVERAGE(D4,I4,N4,O4,Q4,R4)</f>
        <v>67.350000000000009</v>
      </c>
    </row>
    <row r="5" spans="1:19" ht="57.75" customHeight="1">
      <c r="A5" s="15" t="s">
        <v>34</v>
      </c>
      <c r="B5" s="7" t="s">
        <v>73</v>
      </c>
      <c r="C5" s="73"/>
      <c r="D5" s="73">
        <v>51.02</v>
      </c>
      <c r="E5" s="73"/>
      <c r="F5" s="73"/>
      <c r="G5" s="73"/>
      <c r="H5" s="73">
        <v>51.02</v>
      </c>
      <c r="I5" s="73">
        <v>51.02</v>
      </c>
      <c r="J5" s="73"/>
      <c r="K5" s="73"/>
      <c r="L5" s="73"/>
      <c r="M5" s="73"/>
      <c r="N5" s="73">
        <v>51.02</v>
      </c>
      <c r="O5" s="73">
        <v>51.02</v>
      </c>
      <c r="P5" s="73"/>
      <c r="Q5" s="73"/>
      <c r="R5" s="73">
        <v>51.02</v>
      </c>
      <c r="S5" s="74">
        <f>AVERAGE(D5,,I5,N5,O5,R5)</f>
        <v>42.516666666666673</v>
      </c>
    </row>
    <row r="6" spans="1:19" ht="57.75" customHeight="1">
      <c r="A6" s="14" t="s">
        <v>36</v>
      </c>
      <c r="B6" s="8" t="s">
        <v>74</v>
      </c>
      <c r="C6" s="75">
        <v>75.510000000000005</v>
      </c>
      <c r="D6" s="75">
        <v>75.510000000000005</v>
      </c>
      <c r="E6" s="75"/>
      <c r="F6" s="75"/>
      <c r="G6" s="75"/>
      <c r="H6" s="75">
        <v>75.510000000000005</v>
      </c>
      <c r="I6" s="75"/>
      <c r="J6" s="75">
        <v>75.510000000000005</v>
      </c>
      <c r="K6" s="75"/>
      <c r="L6" s="75"/>
      <c r="M6" s="75"/>
      <c r="N6" s="75">
        <v>75.510000000000005</v>
      </c>
      <c r="O6" s="75">
        <v>75.510000000000005</v>
      </c>
      <c r="P6" s="75">
        <v>75.510000000000005</v>
      </c>
      <c r="Q6" s="75">
        <v>75.510000000000005</v>
      </c>
      <c r="R6" s="75">
        <v>75.510000000000005</v>
      </c>
      <c r="S6" s="76">
        <f>AVERAGE(C6,D6,H6,J6,N6,O6,P6,Q6,R6)</f>
        <v>75.510000000000005</v>
      </c>
    </row>
    <row r="7" spans="1:19" ht="45.75" customHeight="1">
      <c r="A7" s="15" t="s">
        <v>39</v>
      </c>
      <c r="B7" s="7" t="s">
        <v>75</v>
      </c>
      <c r="C7" s="73">
        <v>55.1</v>
      </c>
      <c r="D7" s="73"/>
      <c r="E7" s="73"/>
      <c r="F7" s="73"/>
      <c r="G7" s="73"/>
      <c r="H7" s="73">
        <v>55.1</v>
      </c>
      <c r="I7" s="73"/>
      <c r="J7" s="73"/>
      <c r="K7" s="73"/>
      <c r="L7" s="73"/>
      <c r="M7" s="73"/>
      <c r="N7" s="73"/>
      <c r="O7" s="73">
        <v>55.1</v>
      </c>
      <c r="P7" s="73"/>
      <c r="Q7" s="73">
        <v>55.1</v>
      </c>
      <c r="R7" s="73"/>
      <c r="S7" s="74">
        <f>AVERAGE(Q7,O7,H7,C7)</f>
        <v>55.1</v>
      </c>
    </row>
    <row r="8" spans="1:19" ht="72" customHeight="1">
      <c r="A8" s="14" t="s">
        <v>41</v>
      </c>
      <c r="B8" s="8" t="s">
        <v>76</v>
      </c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>
        <v>51.02</v>
      </c>
      <c r="P8" s="75"/>
      <c r="Q8" s="75">
        <v>51.02</v>
      </c>
      <c r="R8" s="75">
        <v>51.02</v>
      </c>
      <c r="S8" s="76">
        <f>AVERAGE(R8,Q8,O8)</f>
        <v>51.02</v>
      </c>
    </row>
    <row r="9" spans="1:19" ht="76.5" customHeight="1">
      <c r="A9" s="15" t="s">
        <v>43</v>
      </c>
      <c r="B9" s="7" t="s">
        <v>77</v>
      </c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>
        <v>69.39</v>
      </c>
      <c r="P9" s="73">
        <v>69.39</v>
      </c>
      <c r="Q9" s="73"/>
      <c r="R9" s="73"/>
      <c r="S9" s="74">
        <f>AVERAGE(P9,O9)</f>
        <v>69.39</v>
      </c>
    </row>
    <row r="10" spans="1:19" ht="75" customHeight="1">
      <c r="A10" s="14" t="s">
        <v>45</v>
      </c>
      <c r="B10" s="8" t="s">
        <v>78</v>
      </c>
      <c r="C10" s="75"/>
      <c r="D10" s="75"/>
      <c r="E10" s="75"/>
      <c r="F10" s="75"/>
      <c r="G10" s="75"/>
      <c r="H10" s="75">
        <v>71.430000000000007</v>
      </c>
      <c r="I10" s="75">
        <v>71.430000000000007</v>
      </c>
      <c r="J10" s="75">
        <v>71.430000000000007</v>
      </c>
      <c r="K10" s="75"/>
      <c r="L10" s="75"/>
      <c r="M10" s="75"/>
      <c r="N10" s="75"/>
      <c r="O10" s="75"/>
      <c r="P10" s="75"/>
      <c r="Q10" s="75"/>
      <c r="R10" s="75"/>
      <c r="S10" s="76">
        <f>AVERAGE(J10,I10,H10)</f>
        <v>71.430000000000007</v>
      </c>
    </row>
    <row r="11" spans="1:19" ht="108" customHeight="1">
      <c r="A11" s="15" t="s">
        <v>47</v>
      </c>
      <c r="B11" s="7" t="s">
        <v>79</v>
      </c>
      <c r="C11" s="73"/>
      <c r="D11" s="73"/>
      <c r="E11" s="73"/>
      <c r="F11" s="73"/>
      <c r="G11" s="73"/>
      <c r="H11" s="73">
        <v>61.22</v>
      </c>
      <c r="I11" s="73">
        <v>61.22</v>
      </c>
      <c r="J11" s="73">
        <v>61.22</v>
      </c>
      <c r="K11" s="73"/>
      <c r="L11" s="73"/>
      <c r="M11" s="73">
        <v>61.22</v>
      </c>
      <c r="N11" s="73"/>
      <c r="O11" s="73"/>
      <c r="P11" s="73"/>
      <c r="Q11" s="73"/>
      <c r="R11" s="73"/>
      <c r="S11" s="74">
        <f>AVERAGE(M11,J11,I11,H11)</f>
        <v>61.22</v>
      </c>
    </row>
    <row r="12" spans="1:19" ht="89.25" customHeight="1">
      <c r="A12" s="14" t="s">
        <v>49</v>
      </c>
      <c r="B12" s="8" t="s">
        <v>80</v>
      </c>
      <c r="C12" s="75"/>
      <c r="D12" s="75"/>
      <c r="E12" s="75"/>
      <c r="F12" s="75">
        <v>43.75</v>
      </c>
      <c r="G12" s="75">
        <v>43.75</v>
      </c>
      <c r="H12" s="75"/>
      <c r="I12" s="75">
        <v>43.75</v>
      </c>
      <c r="J12" s="75">
        <v>43.75</v>
      </c>
      <c r="K12" s="75"/>
      <c r="L12" s="75"/>
      <c r="M12" s="75"/>
      <c r="N12" s="75">
        <v>43.75</v>
      </c>
      <c r="O12" s="75"/>
      <c r="P12" s="75"/>
      <c r="Q12" s="75"/>
      <c r="R12" s="75"/>
      <c r="S12" s="76">
        <f>AVERAGE(N12,J12,I12,G12,F12)</f>
        <v>43.75</v>
      </c>
    </row>
    <row r="13" spans="1:19" ht="64.5" customHeight="1">
      <c r="A13" s="15" t="s">
        <v>52</v>
      </c>
      <c r="B13" s="7" t="s">
        <v>81</v>
      </c>
      <c r="C13" s="73"/>
      <c r="D13" s="73">
        <v>78.72</v>
      </c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>
        <v>78.72</v>
      </c>
      <c r="P13" s="73"/>
      <c r="Q13" s="73">
        <v>78.72</v>
      </c>
      <c r="R13" s="73">
        <v>78.72</v>
      </c>
      <c r="S13" s="74">
        <f>AVERAGE(R13,Q13,O13,)</f>
        <v>59.04</v>
      </c>
    </row>
    <row r="14" spans="1:19" ht="119.25" customHeight="1">
      <c r="A14" s="14" t="s">
        <v>53</v>
      </c>
      <c r="B14" s="8" t="s">
        <v>82</v>
      </c>
      <c r="C14" s="75"/>
      <c r="D14" s="75"/>
      <c r="E14" s="75"/>
      <c r="F14" s="75"/>
      <c r="G14" s="75"/>
      <c r="H14" s="75">
        <v>74.47</v>
      </c>
      <c r="I14" s="75"/>
      <c r="J14" s="75"/>
      <c r="K14" s="75"/>
      <c r="L14" s="75">
        <v>74.47</v>
      </c>
      <c r="M14" s="75">
        <v>74.47</v>
      </c>
      <c r="N14" s="75">
        <v>74.47</v>
      </c>
      <c r="O14" s="75"/>
      <c r="P14" s="75"/>
      <c r="Q14" s="75"/>
      <c r="R14" s="75"/>
      <c r="S14" s="76">
        <f>AVERAGE(N14,M14,L14,H14)</f>
        <v>74.47</v>
      </c>
    </row>
    <row r="15" spans="1:19" ht="62.25" customHeight="1" thickBot="1">
      <c r="A15" s="16" t="s">
        <v>83</v>
      </c>
      <c r="B15" s="9" t="s">
        <v>84</v>
      </c>
      <c r="C15" s="77"/>
      <c r="D15" s="77">
        <v>78.72</v>
      </c>
      <c r="E15" s="77"/>
      <c r="F15" s="77"/>
      <c r="G15" s="77"/>
      <c r="H15" s="77"/>
      <c r="I15" s="77"/>
      <c r="J15" s="77"/>
      <c r="K15" s="77"/>
      <c r="L15" s="77">
        <v>78.72</v>
      </c>
      <c r="M15" s="77"/>
      <c r="N15" s="77"/>
      <c r="O15" s="77">
        <v>78.72</v>
      </c>
      <c r="P15" s="77"/>
      <c r="Q15" s="77">
        <v>78.72</v>
      </c>
      <c r="R15" s="77">
        <v>78.72</v>
      </c>
      <c r="S15" s="78">
        <f>AVERAGE(R15,Q15,O15,L15,D15)</f>
        <v>78.72</v>
      </c>
    </row>
    <row r="16" spans="1:19">
      <c r="B16" s="10" t="s">
        <v>55</v>
      </c>
      <c r="C16" s="80">
        <f>AVERAGE(C3:C15)</f>
        <v>68.026666666666671</v>
      </c>
      <c r="D16" s="120">
        <f>AVERAGE(D3:D15)</f>
        <v>70.26400000000001</v>
      </c>
      <c r="E16" s="80" t="s">
        <v>98</v>
      </c>
      <c r="F16" s="119">
        <f t="shared" ref="E16:S16" si="0">AVERAGE(F3:F15)</f>
        <v>43.75</v>
      </c>
      <c r="G16" s="119">
        <f t="shared" si="0"/>
        <v>43.75</v>
      </c>
      <c r="H16" s="80">
        <f t="shared" si="0"/>
        <v>66.031428571428577</v>
      </c>
      <c r="I16" s="119">
        <f t="shared" si="0"/>
        <v>61.373333333333335</v>
      </c>
      <c r="J16" s="80">
        <f t="shared" si="0"/>
        <v>62.977499999999999</v>
      </c>
      <c r="K16" s="80">
        <f t="shared" si="0"/>
        <v>73.47</v>
      </c>
      <c r="L16" s="80">
        <f t="shared" si="0"/>
        <v>75.553333333333327</v>
      </c>
      <c r="M16" s="80">
        <f t="shared" si="0"/>
        <v>69.72</v>
      </c>
      <c r="N16" s="119">
        <f t="shared" si="0"/>
        <v>62.42</v>
      </c>
      <c r="O16" s="80">
        <f t="shared" si="0"/>
        <v>66.7</v>
      </c>
      <c r="P16" s="80">
        <f t="shared" si="0"/>
        <v>72.45</v>
      </c>
      <c r="Q16" s="80">
        <f t="shared" si="0"/>
        <v>68.555714285714288</v>
      </c>
      <c r="R16" s="80">
        <f t="shared" si="0"/>
        <v>67.972857142857151</v>
      </c>
      <c r="S16" s="80">
        <f t="shared" si="0"/>
        <v>63.306666666666665</v>
      </c>
    </row>
    <row r="17" spans="1:19" customFormat="1" ht="22.5" customHeight="1" thickBot="1">
      <c r="A17" s="2"/>
      <c r="B17" s="12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</row>
    <row r="18" spans="1:19" ht="29.25" customHeight="1">
      <c r="A18" s="17"/>
      <c r="B18" s="147" t="s">
        <v>5</v>
      </c>
      <c r="C18" s="149" t="s">
        <v>2</v>
      </c>
      <c r="D18" s="150"/>
      <c r="E18" s="151" t="s">
        <v>3</v>
      </c>
      <c r="F18" s="152"/>
      <c r="G18" s="150"/>
      <c r="H18" s="151" t="s">
        <v>4</v>
      </c>
      <c r="I18" s="152"/>
      <c r="J18" s="152"/>
      <c r="K18" s="150"/>
      <c r="L18" s="153" t="s">
        <v>6</v>
      </c>
      <c r="M18" s="154"/>
      <c r="N18" s="154"/>
      <c r="O18" s="155" t="s">
        <v>7</v>
      </c>
      <c r="P18" s="152"/>
      <c r="Q18" s="152"/>
      <c r="R18" s="150"/>
      <c r="S18" s="19"/>
    </row>
    <row r="19" spans="1:19" ht="46.5" customHeight="1" thickBot="1">
      <c r="A19" s="18"/>
      <c r="B19" s="148"/>
      <c r="C19" s="20" t="s">
        <v>9</v>
      </c>
      <c r="D19" s="21" t="s">
        <v>86</v>
      </c>
      <c r="E19" s="22" t="s">
        <v>87</v>
      </c>
      <c r="F19" s="23" t="s">
        <v>59</v>
      </c>
      <c r="G19" s="21" t="s">
        <v>88</v>
      </c>
      <c r="H19" s="22" t="s">
        <v>14</v>
      </c>
      <c r="I19" s="23" t="s">
        <v>15</v>
      </c>
      <c r="J19" s="23" t="s">
        <v>16</v>
      </c>
      <c r="K19" s="21" t="s">
        <v>17</v>
      </c>
      <c r="L19" s="22" t="s">
        <v>22</v>
      </c>
      <c r="M19" s="23" t="s">
        <v>23</v>
      </c>
      <c r="N19" s="21" t="s">
        <v>24</v>
      </c>
      <c r="O19" s="22" t="s">
        <v>25</v>
      </c>
      <c r="P19" s="23" t="s">
        <v>26</v>
      </c>
      <c r="Q19" s="23" t="s">
        <v>27</v>
      </c>
      <c r="R19" s="21" t="s">
        <v>28</v>
      </c>
      <c r="S19" s="24"/>
    </row>
    <row r="20" spans="1:19" ht="24" customHeight="1">
      <c r="B20" s="145" t="s">
        <v>89</v>
      </c>
      <c r="C20" s="145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</row>
    <row r="22" spans="1:19">
      <c r="B22" s="12" t="s">
        <v>62</v>
      </c>
      <c r="C22" s="4" t="s">
        <v>63</v>
      </c>
      <c r="D22" s="4" t="s">
        <v>64</v>
      </c>
      <c r="E22" s="4" t="s">
        <v>65</v>
      </c>
    </row>
    <row r="23" spans="1:19">
      <c r="B23" s="12">
        <v>9</v>
      </c>
      <c r="C23" s="4">
        <v>75.55</v>
      </c>
      <c r="D23" s="4">
        <v>1</v>
      </c>
      <c r="E23" s="118">
        <v>1</v>
      </c>
    </row>
    <row r="24" spans="1:19">
      <c r="B24" s="12">
        <v>8</v>
      </c>
      <c r="C24" s="4">
        <v>73.47</v>
      </c>
      <c r="D24" s="4">
        <v>2</v>
      </c>
      <c r="E24" s="118">
        <v>0.92800000000000005</v>
      </c>
      <c r="F24" s="4" t="s">
        <v>99</v>
      </c>
    </row>
    <row r="25" spans="1:19">
      <c r="B25" s="12">
        <v>13</v>
      </c>
      <c r="C25" s="4">
        <v>72.45</v>
      </c>
      <c r="D25" s="4">
        <v>3</v>
      </c>
      <c r="E25" s="118">
        <v>0.85699999999999998</v>
      </c>
    </row>
    <row r="26" spans="1:19">
      <c r="B26" s="12">
        <v>2</v>
      </c>
      <c r="C26" s="4">
        <v>70.260000000000005</v>
      </c>
      <c r="D26" s="4">
        <v>4</v>
      </c>
      <c r="E26" s="118">
        <v>0.78500000000000003</v>
      </c>
      <c r="F26" s="144" t="s">
        <v>100</v>
      </c>
      <c r="G26" s="144"/>
      <c r="H26" s="144"/>
    </row>
    <row r="27" spans="1:19">
      <c r="B27" s="111">
        <v>10</v>
      </c>
      <c r="C27" s="112">
        <v>69.72</v>
      </c>
      <c r="D27" s="112">
        <v>5</v>
      </c>
      <c r="E27" s="113">
        <v>0.71399999999999997</v>
      </c>
      <c r="F27" s="144"/>
      <c r="G27" s="144"/>
      <c r="H27" s="144"/>
    </row>
    <row r="28" spans="1:19">
      <c r="B28" s="12">
        <v>14</v>
      </c>
      <c r="C28" s="4">
        <v>68.56</v>
      </c>
      <c r="D28" s="4">
        <v>6</v>
      </c>
      <c r="E28" s="90">
        <v>0.64200000000000002</v>
      </c>
      <c r="F28" s="144"/>
      <c r="G28" s="144"/>
      <c r="H28" s="144"/>
    </row>
    <row r="29" spans="1:19">
      <c r="B29" s="12">
        <v>1</v>
      </c>
      <c r="C29" s="4">
        <v>68.03</v>
      </c>
      <c r="D29" s="4">
        <v>7</v>
      </c>
      <c r="E29" s="90">
        <v>0.57099999999999995</v>
      </c>
      <c r="F29" s="144"/>
      <c r="G29" s="144"/>
      <c r="H29" s="144"/>
    </row>
    <row r="30" spans="1:19">
      <c r="B30" s="12">
        <v>15</v>
      </c>
      <c r="C30" s="4">
        <v>67.97</v>
      </c>
      <c r="D30" s="4">
        <v>8</v>
      </c>
      <c r="E30" s="90">
        <v>0.5</v>
      </c>
      <c r="F30" s="144"/>
      <c r="G30" s="144"/>
      <c r="H30" s="144"/>
    </row>
    <row r="31" spans="1:19">
      <c r="B31" s="12">
        <v>12</v>
      </c>
      <c r="C31" s="4">
        <v>66.7</v>
      </c>
      <c r="D31" s="4">
        <v>9</v>
      </c>
      <c r="E31" s="90">
        <v>0.42799999999999999</v>
      </c>
      <c r="F31" s="144"/>
      <c r="G31" s="144"/>
      <c r="H31" s="144"/>
    </row>
    <row r="32" spans="1:19">
      <c r="B32" s="12">
        <v>5</v>
      </c>
      <c r="C32" s="4">
        <v>66.03</v>
      </c>
      <c r="D32" s="4">
        <v>10</v>
      </c>
      <c r="E32" s="90">
        <v>0.35699999999999998</v>
      </c>
      <c r="F32" s="144"/>
      <c r="G32" s="144"/>
      <c r="H32" s="144"/>
    </row>
    <row r="33" spans="2:6">
      <c r="B33" s="115">
        <v>7</v>
      </c>
      <c r="C33" s="112">
        <v>62.98</v>
      </c>
      <c r="D33" s="112">
        <v>11</v>
      </c>
      <c r="E33" s="113">
        <v>0.28499999999999998</v>
      </c>
    </row>
    <row r="34" spans="2:6">
      <c r="B34" s="116">
        <v>11</v>
      </c>
      <c r="C34" s="117">
        <v>62.42</v>
      </c>
      <c r="D34" s="117">
        <v>12</v>
      </c>
      <c r="E34" s="114">
        <v>0.214</v>
      </c>
    </row>
    <row r="35" spans="2:6">
      <c r="B35" s="12">
        <v>6</v>
      </c>
      <c r="C35" s="4">
        <v>61.37</v>
      </c>
      <c r="D35" s="4">
        <v>13</v>
      </c>
      <c r="E35" s="114">
        <v>0.14199999999999999</v>
      </c>
      <c r="F35" s="4" t="s">
        <v>101</v>
      </c>
    </row>
    <row r="36" spans="2:6">
      <c r="B36" s="12">
        <v>3</v>
      </c>
      <c r="C36" s="4">
        <v>43.75</v>
      </c>
      <c r="D36" s="4">
        <v>14</v>
      </c>
      <c r="E36" s="114">
        <v>0</v>
      </c>
    </row>
    <row r="37" spans="2:6">
      <c r="B37" s="12">
        <v>4</v>
      </c>
      <c r="C37" s="4">
        <v>43.75</v>
      </c>
      <c r="D37" s="4">
        <v>14</v>
      </c>
      <c r="E37" s="114">
        <v>0</v>
      </c>
    </row>
    <row r="40" spans="2:6">
      <c r="B40" s="11"/>
    </row>
    <row r="50" spans="2:2">
      <c r="B50" s="11"/>
    </row>
  </sheetData>
  <mergeCells count="14">
    <mergeCell ref="C1:D1"/>
    <mergeCell ref="E1:G1"/>
    <mergeCell ref="H1:K1"/>
    <mergeCell ref="L1:N1"/>
    <mergeCell ref="O1:R1"/>
    <mergeCell ref="F26:H32"/>
    <mergeCell ref="B20:S20"/>
    <mergeCell ref="C17:S17"/>
    <mergeCell ref="B18:B19"/>
    <mergeCell ref="C18:D18"/>
    <mergeCell ref="E18:G18"/>
    <mergeCell ref="H18:K18"/>
    <mergeCell ref="L18:N18"/>
    <mergeCell ref="O18:R18"/>
  </mergeCells>
  <hyperlinks>
    <hyperlink ref="B20" r:id="rId1" xr:uid="{00000000-0004-0000-0400-000000000000}"/>
  </hyperlinks>
  <pageMargins left="0.3" right="0.3" top="0.75" bottom="0.75" header="0.3" footer="0.3"/>
  <pageSetup scale="45" fitToWidth="0" orientation="landscape"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49"/>
  <sheetViews>
    <sheetView topLeftCell="A14" workbookViewId="0">
      <selection activeCell="G16" sqref="G16"/>
    </sheetView>
  </sheetViews>
  <sheetFormatPr defaultColWidth="10.140625" defaultRowHeight="12.75"/>
  <cols>
    <col min="1" max="1" width="2.85546875" style="28" customWidth="1"/>
    <col min="2" max="2" width="15.42578125" style="43" customWidth="1"/>
    <col min="3" max="6" width="11.7109375" style="42" customWidth="1"/>
    <col min="7" max="7" width="14.42578125" style="42" customWidth="1"/>
    <col min="8" max="16384" width="10.140625" style="31"/>
  </cols>
  <sheetData>
    <row r="1" spans="1:7" s="27" customFormat="1" ht="26.25" customHeight="1">
      <c r="A1" s="26"/>
      <c r="B1" s="96" t="s">
        <v>70</v>
      </c>
      <c r="C1" s="138" t="s">
        <v>56</v>
      </c>
      <c r="D1" s="138"/>
      <c r="E1" s="138"/>
      <c r="F1" s="138"/>
      <c r="G1" s="96" t="s">
        <v>8</v>
      </c>
    </row>
    <row r="2" spans="1:7" ht="36" customHeight="1">
      <c r="B2" s="29" t="s">
        <v>5</v>
      </c>
      <c r="C2" s="29" t="s">
        <v>96</v>
      </c>
      <c r="D2" s="29" t="s">
        <v>26</v>
      </c>
      <c r="E2" s="29" t="s">
        <v>97</v>
      </c>
      <c r="F2" s="29" t="s">
        <v>28</v>
      </c>
      <c r="G2" s="30" t="s">
        <v>29</v>
      </c>
    </row>
    <row r="3" spans="1:7" ht="27.75" customHeight="1">
      <c r="A3" s="32" t="s">
        <v>30</v>
      </c>
      <c r="B3" s="33" t="s">
        <v>71</v>
      </c>
      <c r="C3" s="68">
        <v>73.47</v>
      </c>
      <c r="D3" s="68"/>
      <c r="E3" s="68">
        <v>73.47</v>
      </c>
      <c r="F3" s="68">
        <v>73.47</v>
      </c>
      <c r="G3" s="69">
        <v>73.470000000000013</v>
      </c>
    </row>
    <row r="4" spans="1:7" ht="19.5" customHeight="1">
      <c r="A4" s="34" t="s">
        <v>32</v>
      </c>
      <c r="B4" s="35" t="s">
        <v>72</v>
      </c>
      <c r="C4" s="70">
        <v>67.349999999999994</v>
      </c>
      <c r="D4" s="70"/>
      <c r="E4" s="70">
        <v>67.349999999999994</v>
      </c>
      <c r="F4" s="70">
        <v>67.349999999999994</v>
      </c>
      <c r="G4" s="65">
        <v>67.350000000000009</v>
      </c>
    </row>
    <row r="5" spans="1:7" ht="53.25" customHeight="1">
      <c r="A5" s="36" t="s">
        <v>34</v>
      </c>
      <c r="B5" s="33" t="s">
        <v>73</v>
      </c>
      <c r="C5" s="68">
        <v>51.02</v>
      </c>
      <c r="D5" s="68"/>
      <c r="E5" s="68"/>
      <c r="F5" s="68">
        <v>51.02</v>
      </c>
      <c r="G5" s="69">
        <v>42.516666666666673</v>
      </c>
    </row>
    <row r="6" spans="1:7" ht="55.5" customHeight="1">
      <c r="A6" s="34" t="s">
        <v>36</v>
      </c>
      <c r="B6" s="35" t="s">
        <v>74</v>
      </c>
      <c r="C6" s="70">
        <v>75.510000000000005</v>
      </c>
      <c r="D6" s="70">
        <v>75.510000000000005</v>
      </c>
      <c r="E6" s="70">
        <v>75.510000000000005</v>
      </c>
      <c r="F6" s="70">
        <v>75.510000000000005</v>
      </c>
      <c r="G6" s="65">
        <v>75.510000000000005</v>
      </c>
    </row>
    <row r="7" spans="1:7" ht="38.25" customHeight="1">
      <c r="A7" s="36" t="s">
        <v>39</v>
      </c>
      <c r="B7" s="33" t="s">
        <v>75</v>
      </c>
      <c r="C7" s="68">
        <v>55.1</v>
      </c>
      <c r="D7" s="68"/>
      <c r="E7" s="68">
        <v>55.1</v>
      </c>
      <c r="F7" s="68"/>
      <c r="G7" s="69">
        <v>55.1</v>
      </c>
    </row>
    <row r="8" spans="1:7" ht="67.5" customHeight="1">
      <c r="A8" s="34" t="s">
        <v>41</v>
      </c>
      <c r="B8" s="35" t="s">
        <v>76</v>
      </c>
      <c r="C8" s="70">
        <v>51.02</v>
      </c>
      <c r="D8" s="70"/>
      <c r="E8" s="70">
        <v>51.02</v>
      </c>
      <c r="F8" s="70">
        <v>51.02</v>
      </c>
      <c r="G8" s="65">
        <v>51.02</v>
      </c>
    </row>
    <row r="9" spans="1:7" ht="55.5" customHeight="1">
      <c r="A9" s="36" t="s">
        <v>43</v>
      </c>
      <c r="B9" s="33" t="s">
        <v>77</v>
      </c>
      <c r="C9" s="68">
        <v>69.39</v>
      </c>
      <c r="D9" s="68">
        <v>69.39</v>
      </c>
      <c r="E9" s="68"/>
      <c r="F9" s="68"/>
      <c r="G9" s="69">
        <v>69.39</v>
      </c>
    </row>
    <row r="10" spans="1:7" ht="51" customHeight="1">
      <c r="A10" s="34" t="s">
        <v>45</v>
      </c>
      <c r="B10" s="35" t="s">
        <v>78</v>
      </c>
      <c r="C10" s="70"/>
      <c r="D10" s="70"/>
      <c r="E10" s="70"/>
      <c r="F10" s="70"/>
      <c r="G10" s="65">
        <v>71.430000000000007</v>
      </c>
    </row>
    <row r="11" spans="1:7" ht="78" customHeight="1">
      <c r="A11" s="36" t="s">
        <v>47</v>
      </c>
      <c r="B11" s="33" t="s">
        <v>79</v>
      </c>
      <c r="C11" s="68"/>
      <c r="D11" s="68"/>
      <c r="E11" s="68"/>
      <c r="F11" s="68"/>
      <c r="G11" s="69">
        <v>61.22</v>
      </c>
    </row>
    <row r="12" spans="1:7" ht="63.75" customHeight="1">
      <c r="A12" s="34" t="s">
        <v>49</v>
      </c>
      <c r="B12" s="35" t="s">
        <v>80</v>
      </c>
      <c r="C12" s="70"/>
      <c r="D12" s="70"/>
      <c r="E12" s="70"/>
      <c r="F12" s="70"/>
      <c r="G12" s="65">
        <v>43.75</v>
      </c>
    </row>
    <row r="13" spans="1:7" ht="52.5" customHeight="1">
      <c r="A13" s="36" t="s">
        <v>52</v>
      </c>
      <c r="B13" s="33" t="s">
        <v>81</v>
      </c>
      <c r="C13" s="68">
        <v>78.72</v>
      </c>
      <c r="D13" s="68"/>
      <c r="E13" s="68">
        <v>78.72</v>
      </c>
      <c r="F13" s="68">
        <v>78.72</v>
      </c>
      <c r="G13" s="69">
        <v>59.04</v>
      </c>
    </row>
    <row r="14" spans="1:7" ht="63.75" customHeight="1">
      <c r="A14" s="34" t="s">
        <v>53</v>
      </c>
      <c r="B14" s="35" t="s">
        <v>82</v>
      </c>
      <c r="C14" s="70"/>
      <c r="D14" s="70"/>
      <c r="E14" s="70"/>
      <c r="F14" s="70"/>
      <c r="G14" s="65">
        <v>74.47</v>
      </c>
    </row>
    <row r="15" spans="1:7" ht="46.5" customHeight="1" thickBot="1">
      <c r="A15" s="37" t="s">
        <v>83</v>
      </c>
      <c r="B15" s="38" t="s">
        <v>84</v>
      </c>
      <c r="C15" s="71">
        <v>78.72</v>
      </c>
      <c r="D15" s="71"/>
      <c r="E15" s="71">
        <v>78.72</v>
      </c>
      <c r="F15" s="71">
        <v>78.72</v>
      </c>
      <c r="G15" s="72">
        <v>78.72</v>
      </c>
    </row>
    <row r="16" spans="1:7" s="40" customFormat="1" ht="22.5" customHeight="1">
      <c r="A16" s="28"/>
      <c r="B16" s="39" t="s">
        <v>55</v>
      </c>
      <c r="C16" s="80">
        <f t="shared" ref="C16:G16" si="0">AVERAGE(C3:C15)</f>
        <v>66.7</v>
      </c>
      <c r="D16" s="80">
        <f t="shared" si="0"/>
        <v>72.45</v>
      </c>
      <c r="E16" s="80">
        <f t="shared" si="0"/>
        <v>68.555714285714288</v>
      </c>
      <c r="F16" s="80">
        <f t="shared" si="0"/>
        <v>67.972857142857151</v>
      </c>
      <c r="G16" s="80">
        <f t="shared" si="0"/>
        <v>63.306666666666665</v>
      </c>
    </row>
    <row r="17" spans="1:7" ht="29.25" customHeight="1">
      <c r="A17" s="139"/>
      <c r="B17" s="126" t="s">
        <v>5</v>
      </c>
      <c r="C17" s="124" t="s">
        <v>7</v>
      </c>
      <c r="D17" s="130"/>
      <c r="E17" s="130"/>
      <c r="F17" s="130"/>
      <c r="G17" s="92"/>
    </row>
    <row r="18" spans="1:7" ht="33" customHeight="1">
      <c r="A18" s="140"/>
      <c r="B18" s="126"/>
      <c r="C18" s="93" t="s">
        <v>25</v>
      </c>
      <c r="D18" s="93" t="s">
        <v>26</v>
      </c>
      <c r="E18" s="93" t="s">
        <v>27</v>
      </c>
      <c r="F18" s="93" t="s">
        <v>28</v>
      </c>
      <c r="G18" s="92"/>
    </row>
    <row r="19" spans="1:7" ht="29.25" customHeight="1">
      <c r="A19" s="157" t="s">
        <v>89</v>
      </c>
      <c r="B19" s="157"/>
      <c r="C19" s="157"/>
      <c r="D19" s="157"/>
      <c r="E19" s="157"/>
      <c r="F19" s="157"/>
      <c r="G19" s="157"/>
    </row>
    <row r="32" spans="1:7">
      <c r="B32" s="41"/>
    </row>
    <row r="39" spans="2:2">
      <c r="B39" s="41"/>
    </row>
    <row r="49" spans="2:2">
      <c r="B49" s="41"/>
    </row>
  </sheetData>
  <mergeCells count="5">
    <mergeCell ref="B17:B18"/>
    <mergeCell ref="C17:F17"/>
    <mergeCell ref="C1:F1"/>
    <mergeCell ref="A19:G19"/>
    <mergeCell ref="A17:A18"/>
  </mergeCells>
  <hyperlinks>
    <hyperlink ref="A19" r:id="rId1" xr:uid="{00000000-0004-0000-0700-000000000000}"/>
  </hyperlinks>
  <printOptions horizontalCentered="1" gridLines="1"/>
  <pageMargins left="0.7" right="0.7" top="0.75" bottom="0.75" header="0.3" footer="0.3"/>
  <pageSetup scale="80" orientation="portrait" horizontalDpi="1200" verticalDpi="120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2c0afcf-037f-4d83-93f6-74581a3122f0">
      <UserInfo>
        <DisplayName>Cosme, David</DisplayName>
        <AccountId>19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B2F9F0AE74804094924C7D033E119D" ma:contentTypeVersion="11" ma:contentTypeDescription="Create a new document." ma:contentTypeScope="" ma:versionID="b59715e76babe87e300187fa927deec7">
  <xsd:schema xmlns:xsd="http://www.w3.org/2001/XMLSchema" xmlns:xs="http://www.w3.org/2001/XMLSchema" xmlns:p="http://schemas.microsoft.com/office/2006/metadata/properties" xmlns:ns2="8a6fd48c-ac4f-4e3c-96d5-bb37bb1b8570" xmlns:ns3="72c0afcf-037f-4d83-93f6-74581a3122f0" targetNamespace="http://schemas.microsoft.com/office/2006/metadata/properties" ma:root="true" ma:fieldsID="44f7a4623e00e0cb6c8362d8b6298142" ns2:_="" ns3:_="">
    <xsd:import namespace="8a6fd48c-ac4f-4e3c-96d5-bb37bb1b8570"/>
    <xsd:import namespace="72c0afcf-037f-4d83-93f6-74581a3122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6fd48c-ac4f-4e3c-96d5-bb37bb1b85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0afcf-037f-4d83-93f6-74581a3122f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FBACDA-31BB-4B36-80DC-8A609762932F}"/>
</file>

<file path=customXml/itemProps2.xml><?xml version="1.0" encoding="utf-8"?>
<ds:datastoreItem xmlns:ds="http://schemas.openxmlformats.org/officeDocument/2006/customXml" ds:itemID="{5D175F85-1F7E-43AF-8B7D-CD80627FE1B3}"/>
</file>

<file path=customXml/itemProps3.xml><?xml version="1.0" encoding="utf-8"?>
<ds:datastoreItem xmlns:ds="http://schemas.openxmlformats.org/officeDocument/2006/customXml" ds:itemID="{72F4BF79-F8C5-4163-B892-E310DE97271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Smith, James E.</dc:creator>
  <cp:keywords/>
  <dc:description/>
  <cp:lastModifiedBy/>
  <cp:revision/>
  <dcterms:created xsi:type="dcterms:W3CDTF">2020-01-21T00:05:25Z</dcterms:created>
  <dcterms:modified xsi:type="dcterms:W3CDTF">2020-07-29T03:01:56Z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0x01010085B2F9F0AE74804094924C7D033E119D</vt:lpwstr>
  </property>
</Properties>
</file>